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9675" activeTab="0"/>
  </bookViews>
  <sheets>
    <sheet name="Сор-я 1,2" sheetId="1" r:id="rId1"/>
    <sheet name="Сор-я 2 МС" sheetId="2" r:id="rId2"/>
    <sheet name="Команд.пер-во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<sst xmlns="http://schemas.openxmlformats.org/spreadsheetml/2006/main" count="576" uniqueCount="165">
  <si>
    <t>сумма</t>
  </si>
  <si>
    <t>место</t>
  </si>
  <si>
    <t>Сумма</t>
  </si>
  <si>
    <t>СУММА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</si>
  <si>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</si>
  <si>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</si>
  <si>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Программа МС</t>
  </si>
  <si>
    <t>Соревнования I, II  Квалификация, личное первенство</t>
  </si>
  <si>
    <t>№</t>
  </si>
  <si>
    <t>Фамилия, Имя</t>
  </si>
  <si>
    <t>Лич.</t>
  </si>
  <si>
    <t>рез-т</t>
  </si>
  <si>
    <t>М</t>
  </si>
  <si>
    <t>1 день</t>
  </si>
  <si>
    <t>2 день</t>
  </si>
  <si>
    <t>проч сб.</t>
  </si>
  <si>
    <t>Программа КМС</t>
  </si>
  <si>
    <t>СФО</t>
  </si>
  <si>
    <t xml:space="preserve">Судья МК                                                                                           </t>
  </si>
  <si>
    <t>уч-ка</t>
  </si>
  <si>
    <t>сум. I дн.</t>
  </si>
  <si>
    <t>сум. II дн.</t>
  </si>
  <si>
    <t>Год рожд.</t>
  </si>
  <si>
    <t>Раз-ряд</t>
  </si>
  <si>
    <t>№ уч.</t>
  </si>
  <si>
    <t>Результат</t>
  </si>
  <si>
    <t>МС</t>
  </si>
  <si>
    <t>КМС</t>
  </si>
  <si>
    <t>ЮФО</t>
  </si>
  <si>
    <t>ЦФО</t>
  </si>
  <si>
    <t>МОС</t>
  </si>
  <si>
    <t>УФО</t>
  </si>
  <si>
    <t>Валерий Старкин</t>
  </si>
  <si>
    <t>г.Пенза</t>
  </si>
  <si>
    <t xml:space="preserve">Округ </t>
  </si>
  <si>
    <t>ПЕРВЕНСТВО  РОССИИ ПО СПОРТИВНОЙ ГИМНАСТИКЕ  2013 года</t>
  </si>
  <si>
    <t>24-25/04/13г.</t>
  </si>
  <si>
    <t>ЮНИОРЫ</t>
  </si>
  <si>
    <t>25/04/13г.</t>
  </si>
  <si>
    <t>24/04/13г.</t>
  </si>
  <si>
    <r>
      <t xml:space="preserve">                           Результаты соревнований IV                    Командное первенство                    </t>
    </r>
    <r>
      <rPr>
        <sz val="11"/>
        <color theme="1"/>
        <rFont val="Calibri"/>
        <family val="2"/>
      </rPr>
      <t xml:space="preserve">  24-25/04/2013г.  </t>
    </r>
    <r>
      <rPr>
        <b/>
        <sz val="11"/>
        <color indexed="8"/>
        <rFont val="Calibri"/>
        <family val="2"/>
      </rPr>
      <t xml:space="preserve">                    </t>
    </r>
  </si>
  <si>
    <t>Белоусов Павел</t>
  </si>
  <si>
    <t>ДВФО</t>
  </si>
  <si>
    <t>Тарло Михаил</t>
  </si>
  <si>
    <t>Вертепов Георгий</t>
  </si>
  <si>
    <t>Ли Артем</t>
  </si>
  <si>
    <t>Жуков</t>
  </si>
  <si>
    <t>Марк</t>
  </si>
  <si>
    <t>Богданов Алексей</t>
  </si>
  <si>
    <t>Монахов Данил</t>
  </si>
  <si>
    <t>ПФО</t>
  </si>
  <si>
    <t>Аков</t>
  </si>
  <si>
    <t>Рем</t>
  </si>
  <si>
    <t>СКФО</t>
  </si>
  <si>
    <t xml:space="preserve">Плешкин </t>
  </si>
  <si>
    <t>Артем</t>
  </si>
  <si>
    <t xml:space="preserve">Тихонов </t>
  </si>
  <si>
    <t>Иван</t>
  </si>
  <si>
    <t>Симонов</t>
  </si>
  <si>
    <t>Никита</t>
  </si>
  <si>
    <t>Тарасенко</t>
  </si>
  <si>
    <t>Дмитрий</t>
  </si>
  <si>
    <t>СЗФО</t>
  </si>
  <si>
    <t xml:space="preserve">Колесов </t>
  </si>
  <si>
    <t>Савелий</t>
  </si>
  <si>
    <t>Кузовков</t>
  </si>
  <si>
    <t>Константин</t>
  </si>
  <si>
    <t xml:space="preserve">Ельцов </t>
  </si>
  <si>
    <t>Сергей</t>
  </si>
  <si>
    <t>Лавриков</t>
  </si>
  <si>
    <t>Павел</t>
  </si>
  <si>
    <t>Кошелев Лев</t>
  </si>
  <si>
    <t>Остаф Николай</t>
  </si>
  <si>
    <t>Закревский Илья</t>
  </si>
  <si>
    <t>Колесников Андрей</t>
  </si>
  <si>
    <t xml:space="preserve">Британ </t>
  </si>
  <si>
    <t>Виктор</t>
  </si>
  <si>
    <t>Черкашев</t>
  </si>
  <si>
    <t>Кирпиченко</t>
  </si>
  <si>
    <t>Шадуркин</t>
  </si>
  <si>
    <t>Николай</t>
  </si>
  <si>
    <t>СФО-2</t>
  </si>
  <si>
    <t>Михеев</t>
  </si>
  <si>
    <t>Георгий</t>
  </si>
  <si>
    <t>Байцуров</t>
  </si>
  <si>
    <t>Федор</t>
  </si>
  <si>
    <t>Кочелаев Тимофей</t>
  </si>
  <si>
    <t>Шахурдин Эдуард</t>
  </si>
  <si>
    <t>Брусенцев Семен</t>
  </si>
  <si>
    <t>Якушев Антон</t>
  </si>
  <si>
    <t>Васильев Евгений</t>
  </si>
  <si>
    <t>Жуков Артем</t>
  </si>
  <si>
    <t>Широких Алексей</t>
  </si>
  <si>
    <t>Ванифатов</t>
  </si>
  <si>
    <t>Виталий</t>
  </si>
  <si>
    <t>Козлов</t>
  </si>
  <si>
    <t>Алексей</t>
  </si>
  <si>
    <t>Лагутов Андрей</t>
  </si>
  <si>
    <t xml:space="preserve">СФО </t>
  </si>
  <si>
    <t>Черепанов Виктор</t>
  </si>
  <si>
    <t>Ежов Илья</t>
  </si>
  <si>
    <t>Стретович</t>
  </si>
  <si>
    <t>Потапов</t>
  </si>
  <si>
    <t>Кирилл</t>
  </si>
  <si>
    <t>Богатырев</t>
  </si>
  <si>
    <t>Александр</t>
  </si>
  <si>
    <t>Британ Виктор</t>
  </si>
  <si>
    <t>Черкашев Илья</t>
  </si>
  <si>
    <t>Кирпиченко Дмитрий</t>
  </si>
  <si>
    <t>Шадуркин Николай</t>
  </si>
  <si>
    <t>Михеев Георгий</t>
  </si>
  <si>
    <t>Байцуров Федор</t>
  </si>
  <si>
    <t>Стретович Иван</t>
  </si>
  <si>
    <t>Потапов Кирилл</t>
  </si>
  <si>
    <t>Богатырев Александр</t>
  </si>
  <si>
    <t xml:space="preserve">Судья ВК                                                                                           </t>
  </si>
  <si>
    <t>Ирина Аполлонова</t>
  </si>
  <si>
    <t>г.Вологда</t>
  </si>
  <si>
    <t>Семагин Максим</t>
  </si>
  <si>
    <t>Разницын Андрей</t>
  </si>
  <si>
    <t>Кибартас</t>
  </si>
  <si>
    <t>Илья</t>
  </si>
  <si>
    <t>Лемешенко</t>
  </si>
  <si>
    <t>Игорь</t>
  </si>
  <si>
    <t>Джомидава</t>
  </si>
  <si>
    <t>Эдуард</t>
  </si>
  <si>
    <t>Далалоян</t>
  </si>
  <si>
    <t>Артур</t>
  </si>
  <si>
    <t>Хегай</t>
  </si>
  <si>
    <t>Станислав</t>
  </si>
  <si>
    <t>Самсонов</t>
  </si>
  <si>
    <t>Ружицкий Александр</t>
  </si>
  <si>
    <t>Носов Лев</t>
  </si>
  <si>
    <t>Косьянов Алексей</t>
  </si>
  <si>
    <t>Радионов Дмитрий</t>
  </si>
  <si>
    <t>Ложкин Борис</t>
  </si>
  <si>
    <t>Гришин Александр</t>
  </si>
  <si>
    <t>Бабенко</t>
  </si>
  <si>
    <t>Ланкин</t>
  </si>
  <si>
    <t>Нагорный</t>
  </si>
  <si>
    <t>Лемешенко Игорь</t>
  </si>
  <si>
    <t>Джомидава Эдуард</t>
  </si>
  <si>
    <t>Далалоян Артур</t>
  </si>
  <si>
    <t>Хегай Станислав</t>
  </si>
  <si>
    <t>Самсонов Артем</t>
  </si>
  <si>
    <t>Бабенко Константин</t>
  </si>
  <si>
    <t>Ланкин Дмитрий</t>
  </si>
  <si>
    <t>Нагорный Николай</t>
  </si>
  <si>
    <t>Гатиятов Шамиль</t>
  </si>
  <si>
    <t>Ковинов Николай</t>
  </si>
  <si>
    <t>Поляшов Владислав</t>
  </si>
  <si>
    <t>Канесев</t>
  </si>
  <si>
    <t>Зарипов</t>
  </si>
  <si>
    <t>Мансур</t>
  </si>
  <si>
    <t xml:space="preserve">Стариков </t>
  </si>
  <si>
    <t>Валентин</t>
  </si>
  <si>
    <t>Канесев Алексей</t>
  </si>
  <si>
    <t>Зарипов Мансур</t>
  </si>
  <si>
    <t>Стариков Валентин</t>
  </si>
  <si>
    <t>Кузовков Константин</t>
  </si>
  <si>
    <t>Жуков Марк</t>
  </si>
  <si>
    <t>Соревнования II , личное первенство</t>
  </si>
  <si>
    <t>Соревнования I,  Квалификация</t>
  </si>
  <si>
    <t>г.Пенза        Дворец спорта "Буртасы"         22-28 апреля 2013г.</t>
  </si>
  <si>
    <t>г.Пенза         Дворец спорта "Буртасы"         22-28 апреля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</si>
</sst>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10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0"/>
      <name val="Arial Cyr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65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6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6" fillId="0" borderId="0" xfId="0" applyFont="1" applyAlignment="1">
      <alignment/>
    </xf>
    <xf numFmtId="0" fontId="18" fillId="0" borderId="0" xfId="0" applyFont="1" applyAlignment="1">
      <alignment/>
    </xf>
    <xf numFmtId="164" fontId="8" fillId="0" borderId="0" xfId="0" applyNumberFormat="1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66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8" fillId="0" borderId="1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67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5" fillId="0" borderId="0" xfId="0" applyNumberFormat="1" applyFont="1" applyBorder="1" applyAlignment="1">
      <alignment horizontal="right"/>
    </xf>
    <xf numFmtId="164" fontId="7" fillId="0" borderId="15" xfId="0" applyNumberFormat="1" applyFont="1" applyFill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164" fontId="28" fillId="0" borderId="15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4" fontId="67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8" fillId="34" borderId="15" xfId="0" applyNumberFormat="1" applyFont="1" applyFill="1" applyBorder="1" applyAlignment="1">
      <alignment horizontal="center" vertical="center"/>
    </xf>
    <xf numFmtId="164" fontId="7" fillId="34" borderId="15" xfId="0" applyNumberFormat="1" applyFont="1" applyFill="1" applyBorder="1" applyAlignment="1">
      <alignment horizontal="center" vertical="center"/>
    </xf>
    <xf numFmtId="164" fontId="28" fillId="34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Relationship Id="rId7" Type="http://schemas.openxmlformats.org/officeDocument/2006/relationships/image" Target="../media/image19.jpeg" /><Relationship Id="rId8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7</xdr:row>
      <xdr:rowOff>47625</xdr:rowOff>
    </xdr:from>
    <xdr:to>
      <xdr:col>3</xdr:col>
      <xdr:colOff>419100</xdr:colOff>
      <xdr:row>8</xdr:row>
      <xdr:rowOff>161925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239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57150</xdr:rowOff>
    </xdr:from>
    <xdr:to>
      <xdr:col>4</xdr:col>
      <xdr:colOff>419100</xdr:colOff>
      <xdr:row>8</xdr:row>
      <xdr:rowOff>161925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1334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</xdr:row>
      <xdr:rowOff>57150</xdr:rowOff>
    </xdr:from>
    <xdr:to>
      <xdr:col>5</xdr:col>
      <xdr:colOff>447675</xdr:colOff>
      <xdr:row>9</xdr:row>
      <xdr:rowOff>9525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1334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57150</xdr:rowOff>
    </xdr:from>
    <xdr:to>
      <xdr:col>6</xdr:col>
      <xdr:colOff>438150</xdr:colOff>
      <xdr:row>8</xdr:row>
      <xdr:rowOff>161925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11334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47625</xdr:rowOff>
    </xdr:from>
    <xdr:to>
      <xdr:col>7</xdr:col>
      <xdr:colOff>419100</xdr:colOff>
      <xdr:row>8</xdr:row>
      <xdr:rowOff>161925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11239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57150</xdr:rowOff>
    </xdr:from>
    <xdr:to>
      <xdr:col>8</xdr:col>
      <xdr:colOff>400050</xdr:colOff>
      <xdr:row>8</xdr:row>
      <xdr:rowOff>161925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11334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54</xdr:row>
      <xdr:rowOff>47625</xdr:rowOff>
    </xdr:from>
    <xdr:to>
      <xdr:col>3</xdr:col>
      <xdr:colOff>419100</xdr:colOff>
      <xdr:row>55</xdr:row>
      <xdr:rowOff>161925</xdr:rowOff>
    </xdr:to>
    <xdr:pic>
      <xdr:nvPicPr>
        <xdr:cNvPr id="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3823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54</xdr:row>
      <xdr:rowOff>57150</xdr:rowOff>
    </xdr:from>
    <xdr:to>
      <xdr:col>4</xdr:col>
      <xdr:colOff>419100</xdr:colOff>
      <xdr:row>55</xdr:row>
      <xdr:rowOff>161925</xdr:rowOff>
    </xdr:to>
    <xdr:pic>
      <xdr:nvPicPr>
        <xdr:cNvPr id="8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13919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54</xdr:row>
      <xdr:rowOff>57150</xdr:rowOff>
    </xdr:from>
    <xdr:to>
      <xdr:col>5</xdr:col>
      <xdr:colOff>447675</xdr:colOff>
      <xdr:row>56</xdr:row>
      <xdr:rowOff>9525</xdr:rowOff>
    </xdr:to>
    <xdr:pic>
      <xdr:nvPicPr>
        <xdr:cNvPr id="9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13919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54</xdr:row>
      <xdr:rowOff>57150</xdr:rowOff>
    </xdr:from>
    <xdr:to>
      <xdr:col>6</xdr:col>
      <xdr:colOff>438150</xdr:colOff>
      <xdr:row>55</xdr:row>
      <xdr:rowOff>161925</xdr:rowOff>
    </xdr:to>
    <xdr:pic>
      <xdr:nvPicPr>
        <xdr:cNvPr id="10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1139190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54</xdr:row>
      <xdr:rowOff>47625</xdr:rowOff>
    </xdr:from>
    <xdr:to>
      <xdr:col>7</xdr:col>
      <xdr:colOff>419100</xdr:colOff>
      <xdr:row>55</xdr:row>
      <xdr:rowOff>161925</xdr:rowOff>
    </xdr:to>
    <xdr:pic>
      <xdr:nvPicPr>
        <xdr:cNvPr id="1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113823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54</xdr:row>
      <xdr:rowOff>57150</xdr:rowOff>
    </xdr:from>
    <xdr:to>
      <xdr:col>8</xdr:col>
      <xdr:colOff>400050</xdr:colOff>
      <xdr:row>55</xdr:row>
      <xdr:rowOff>161925</xdr:rowOff>
    </xdr:to>
    <xdr:pic>
      <xdr:nvPicPr>
        <xdr:cNvPr id="1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113919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46</xdr:row>
      <xdr:rowOff>66675</xdr:rowOff>
    </xdr:from>
    <xdr:to>
      <xdr:col>1</xdr:col>
      <xdr:colOff>695325</xdr:colOff>
      <xdr:row>51</xdr:row>
      <xdr:rowOff>57150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1022985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47</xdr:row>
      <xdr:rowOff>0</xdr:rowOff>
    </xdr:from>
    <xdr:to>
      <xdr:col>11</xdr:col>
      <xdr:colOff>266700</xdr:colOff>
      <xdr:row>51</xdr:row>
      <xdr:rowOff>19050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02489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47625</xdr:rowOff>
    </xdr:from>
    <xdr:to>
      <xdr:col>1</xdr:col>
      <xdr:colOff>790575</xdr:colOff>
      <xdr:row>5</xdr:row>
      <xdr:rowOff>0</xdr:rowOff>
    </xdr:to>
    <xdr:pic>
      <xdr:nvPicPr>
        <xdr:cNvPr id="15" name="Рисунок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476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28575</xdr:rowOff>
    </xdr:from>
    <xdr:to>
      <xdr:col>11</xdr:col>
      <xdr:colOff>219075</xdr:colOff>
      <xdr:row>5</xdr:row>
      <xdr:rowOff>0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285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9525</xdr:rowOff>
    </xdr:from>
    <xdr:to>
      <xdr:col>3</xdr:col>
      <xdr:colOff>466725</xdr:colOff>
      <xdr:row>8</xdr:row>
      <xdr:rowOff>142875</xdr:rowOff>
    </xdr:to>
    <xdr:pic>
      <xdr:nvPicPr>
        <xdr:cNvPr id="17" name="Рисунок 1" descr="вольные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108585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9525</xdr:rowOff>
    </xdr:from>
    <xdr:to>
      <xdr:col>4</xdr:col>
      <xdr:colOff>457200</xdr:colOff>
      <xdr:row>9</xdr:row>
      <xdr:rowOff>0</xdr:rowOff>
    </xdr:to>
    <xdr:pic>
      <xdr:nvPicPr>
        <xdr:cNvPr id="18" name="Рисунок 2" descr="конь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108585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9525</xdr:rowOff>
    </xdr:from>
    <xdr:to>
      <xdr:col>5</xdr:col>
      <xdr:colOff>457200</xdr:colOff>
      <xdr:row>9</xdr:row>
      <xdr:rowOff>0</xdr:rowOff>
    </xdr:to>
    <xdr:pic>
      <xdr:nvPicPr>
        <xdr:cNvPr id="19" name="Рисунок 3" descr="кольц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19475" y="10858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9525</xdr:rowOff>
    </xdr:from>
    <xdr:to>
      <xdr:col>6</xdr:col>
      <xdr:colOff>438150</xdr:colOff>
      <xdr:row>9</xdr:row>
      <xdr:rowOff>0</xdr:rowOff>
    </xdr:to>
    <xdr:pic>
      <xdr:nvPicPr>
        <xdr:cNvPr id="20" name="Рисунок 4" descr="язык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1085850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9525</xdr:rowOff>
    </xdr:from>
    <xdr:to>
      <xdr:col>7</xdr:col>
      <xdr:colOff>428625</xdr:colOff>
      <xdr:row>8</xdr:row>
      <xdr:rowOff>161925</xdr:rowOff>
    </xdr:to>
    <xdr:pic>
      <xdr:nvPicPr>
        <xdr:cNvPr id="21" name="Рисунок 5" descr="брусь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0" y="108585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457200</xdr:colOff>
      <xdr:row>8</xdr:row>
      <xdr:rowOff>161925</xdr:rowOff>
    </xdr:to>
    <xdr:pic>
      <xdr:nvPicPr>
        <xdr:cNvPr id="22" name="Рисунок 6" descr="перекладин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107632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54</xdr:row>
      <xdr:rowOff>47625</xdr:rowOff>
    </xdr:from>
    <xdr:to>
      <xdr:col>3</xdr:col>
      <xdr:colOff>419100</xdr:colOff>
      <xdr:row>55</xdr:row>
      <xdr:rowOff>161925</xdr:rowOff>
    </xdr:to>
    <xdr:pic>
      <xdr:nvPicPr>
        <xdr:cNvPr id="23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3823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54</xdr:row>
      <xdr:rowOff>57150</xdr:rowOff>
    </xdr:from>
    <xdr:to>
      <xdr:col>4</xdr:col>
      <xdr:colOff>419100</xdr:colOff>
      <xdr:row>55</xdr:row>
      <xdr:rowOff>161925</xdr:rowOff>
    </xdr:to>
    <xdr:pic>
      <xdr:nvPicPr>
        <xdr:cNvPr id="24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13919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54</xdr:row>
      <xdr:rowOff>57150</xdr:rowOff>
    </xdr:from>
    <xdr:to>
      <xdr:col>5</xdr:col>
      <xdr:colOff>447675</xdr:colOff>
      <xdr:row>56</xdr:row>
      <xdr:rowOff>9525</xdr:rowOff>
    </xdr:to>
    <xdr:pic>
      <xdr:nvPicPr>
        <xdr:cNvPr id="25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13919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54</xdr:row>
      <xdr:rowOff>57150</xdr:rowOff>
    </xdr:from>
    <xdr:to>
      <xdr:col>6</xdr:col>
      <xdr:colOff>438150</xdr:colOff>
      <xdr:row>55</xdr:row>
      <xdr:rowOff>161925</xdr:rowOff>
    </xdr:to>
    <xdr:pic>
      <xdr:nvPicPr>
        <xdr:cNvPr id="26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1139190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54</xdr:row>
      <xdr:rowOff>47625</xdr:rowOff>
    </xdr:from>
    <xdr:to>
      <xdr:col>7</xdr:col>
      <xdr:colOff>419100</xdr:colOff>
      <xdr:row>55</xdr:row>
      <xdr:rowOff>161925</xdr:rowOff>
    </xdr:to>
    <xdr:pic>
      <xdr:nvPicPr>
        <xdr:cNvPr id="27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113823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54</xdr:row>
      <xdr:rowOff>57150</xdr:rowOff>
    </xdr:from>
    <xdr:to>
      <xdr:col>8</xdr:col>
      <xdr:colOff>400050</xdr:colOff>
      <xdr:row>55</xdr:row>
      <xdr:rowOff>161925</xdr:rowOff>
    </xdr:to>
    <xdr:pic>
      <xdr:nvPicPr>
        <xdr:cNvPr id="28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113919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54</xdr:row>
      <xdr:rowOff>9525</xdr:rowOff>
    </xdr:from>
    <xdr:to>
      <xdr:col>3</xdr:col>
      <xdr:colOff>466725</xdr:colOff>
      <xdr:row>55</xdr:row>
      <xdr:rowOff>142875</xdr:rowOff>
    </xdr:to>
    <xdr:pic>
      <xdr:nvPicPr>
        <xdr:cNvPr id="29" name="Рисунок 1" descr="вольные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1134427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54</xdr:row>
      <xdr:rowOff>9525</xdr:rowOff>
    </xdr:from>
    <xdr:to>
      <xdr:col>4</xdr:col>
      <xdr:colOff>457200</xdr:colOff>
      <xdr:row>56</xdr:row>
      <xdr:rowOff>0</xdr:rowOff>
    </xdr:to>
    <xdr:pic>
      <xdr:nvPicPr>
        <xdr:cNvPr id="30" name="Рисунок 2" descr="конь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113442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54</xdr:row>
      <xdr:rowOff>9525</xdr:rowOff>
    </xdr:from>
    <xdr:to>
      <xdr:col>5</xdr:col>
      <xdr:colOff>457200</xdr:colOff>
      <xdr:row>56</xdr:row>
      <xdr:rowOff>0</xdr:rowOff>
    </xdr:to>
    <xdr:pic>
      <xdr:nvPicPr>
        <xdr:cNvPr id="31" name="Рисунок 3" descr="кольц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19475" y="1134427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54</xdr:row>
      <xdr:rowOff>9525</xdr:rowOff>
    </xdr:from>
    <xdr:to>
      <xdr:col>6</xdr:col>
      <xdr:colOff>438150</xdr:colOff>
      <xdr:row>56</xdr:row>
      <xdr:rowOff>0</xdr:rowOff>
    </xdr:to>
    <xdr:pic>
      <xdr:nvPicPr>
        <xdr:cNvPr id="32" name="Рисунок 4" descr="язык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11344275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54</xdr:row>
      <xdr:rowOff>9525</xdr:rowOff>
    </xdr:from>
    <xdr:to>
      <xdr:col>7</xdr:col>
      <xdr:colOff>428625</xdr:colOff>
      <xdr:row>55</xdr:row>
      <xdr:rowOff>161925</xdr:rowOff>
    </xdr:to>
    <xdr:pic>
      <xdr:nvPicPr>
        <xdr:cNvPr id="33" name="Рисунок 5" descr="брусь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0" y="11344275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54</xdr:row>
      <xdr:rowOff>0</xdr:rowOff>
    </xdr:from>
    <xdr:to>
      <xdr:col>8</xdr:col>
      <xdr:colOff>457200</xdr:colOff>
      <xdr:row>55</xdr:row>
      <xdr:rowOff>161925</xdr:rowOff>
    </xdr:to>
    <xdr:pic>
      <xdr:nvPicPr>
        <xdr:cNvPr id="34" name="Рисунок 6" descr="перекладин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113347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7</xdr:row>
      <xdr:rowOff>47625</xdr:rowOff>
    </xdr:from>
    <xdr:to>
      <xdr:col>3</xdr:col>
      <xdr:colOff>419100</xdr:colOff>
      <xdr:row>8</xdr:row>
      <xdr:rowOff>161925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239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57150</xdr:rowOff>
    </xdr:from>
    <xdr:to>
      <xdr:col>4</xdr:col>
      <xdr:colOff>419100</xdr:colOff>
      <xdr:row>8</xdr:row>
      <xdr:rowOff>161925</xdr:rowOff>
    </xdr:to>
    <xdr:pic>
      <xdr:nvPicPr>
        <xdr:cNvPr id="2" name="Picture 48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1334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7</xdr:row>
      <xdr:rowOff>57150</xdr:rowOff>
    </xdr:from>
    <xdr:to>
      <xdr:col>5</xdr:col>
      <xdr:colOff>447675</xdr:colOff>
      <xdr:row>9</xdr:row>
      <xdr:rowOff>9525</xdr:rowOff>
    </xdr:to>
    <xdr:pic>
      <xdr:nvPicPr>
        <xdr:cNvPr id="3" name="Picture 47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1334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57150</xdr:rowOff>
    </xdr:from>
    <xdr:to>
      <xdr:col>6</xdr:col>
      <xdr:colOff>438150</xdr:colOff>
      <xdr:row>8</xdr:row>
      <xdr:rowOff>161925</xdr:rowOff>
    </xdr:to>
    <xdr:pic>
      <xdr:nvPicPr>
        <xdr:cNvPr id="4" name="Picture 44" descr="прыжок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1334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47625</xdr:rowOff>
    </xdr:from>
    <xdr:to>
      <xdr:col>7</xdr:col>
      <xdr:colOff>419100</xdr:colOff>
      <xdr:row>8</xdr:row>
      <xdr:rowOff>161925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11239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57150</xdr:rowOff>
    </xdr:from>
    <xdr:to>
      <xdr:col>8</xdr:col>
      <xdr:colOff>400050</xdr:colOff>
      <xdr:row>8</xdr:row>
      <xdr:rowOff>161925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11334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790575</xdr:colOff>
      <xdr:row>4</xdr:row>
      <xdr:rowOff>152400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381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38100</xdr:rowOff>
    </xdr:from>
    <xdr:to>
      <xdr:col>10</xdr:col>
      <xdr:colOff>371475</xdr:colOff>
      <xdr:row>5</xdr:row>
      <xdr:rowOff>9525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3810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9525</xdr:rowOff>
    </xdr:from>
    <xdr:to>
      <xdr:col>3</xdr:col>
      <xdr:colOff>466725</xdr:colOff>
      <xdr:row>8</xdr:row>
      <xdr:rowOff>142875</xdr:rowOff>
    </xdr:to>
    <xdr:pic>
      <xdr:nvPicPr>
        <xdr:cNvPr id="9" name="Рисунок 1" descr="вольные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0325" y="108585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9525</xdr:rowOff>
    </xdr:from>
    <xdr:to>
      <xdr:col>4</xdr:col>
      <xdr:colOff>457200</xdr:colOff>
      <xdr:row>9</xdr:row>
      <xdr:rowOff>0</xdr:rowOff>
    </xdr:to>
    <xdr:pic>
      <xdr:nvPicPr>
        <xdr:cNvPr id="10" name="Рисунок 2" descr="конь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2775" y="108585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9525</xdr:rowOff>
    </xdr:from>
    <xdr:to>
      <xdr:col>5</xdr:col>
      <xdr:colOff>457200</xdr:colOff>
      <xdr:row>9</xdr:row>
      <xdr:rowOff>0</xdr:rowOff>
    </xdr:to>
    <xdr:pic>
      <xdr:nvPicPr>
        <xdr:cNvPr id="11" name="Рисунок 3" descr="кольц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38550" y="10858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9525</xdr:rowOff>
    </xdr:from>
    <xdr:to>
      <xdr:col>6</xdr:col>
      <xdr:colOff>438150</xdr:colOff>
      <xdr:row>9</xdr:row>
      <xdr:rowOff>0</xdr:rowOff>
    </xdr:to>
    <xdr:pic>
      <xdr:nvPicPr>
        <xdr:cNvPr id="12" name="Рисунок 4" descr="язык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62425" y="1085850"/>
          <a:ext cx="409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9525</xdr:rowOff>
    </xdr:from>
    <xdr:to>
      <xdr:col>7</xdr:col>
      <xdr:colOff>428625</xdr:colOff>
      <xdr:row>8</xdr:row>
      <xdr:rowOff>161925</xdr:rowOff>
    </xdr:to>
    <xdr:pic>
      <xdr:nvPicPr>
        <xdr:cNvPr id="13" name="Рисунок 5" descr="брусь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86300" y="108585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457200</xdr:colOff>
      <xdr:row>8</xdr:row>
      <xdr:rowOff>161925</xdr:rowOff>
    </xdr:to>
    <xdr:pic>
      <xdr:nvPicPr>
        <xdr:cNvPr id="14" name="Рисунок 6" descr="перекладин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72075" y="1076325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19050</xdr:rowOff>
    </xdr:from>
    <xdr:to>
      <xdr:col>1</xdr:col>
      <xdr:colOff>923925</xdr:colOff>
      <xdr:row>5</xdr:row>
      <xdr:rowOff>9525</xdr:rowOff>
    </xdr:to>
    <xdr:pic>
      <xdr:nvPicPr>
        <xdr:cNvPr id="1" name="Рисунок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0</xdr:row>
      <xdr:rowOff>19050</xdr:rowOff>
    </xdr:from>
    <xdr:to>
      <xdr:col>13</xdr:col>
      <xdr:colOff>381000</xdr:colOff>
      <xdr:row>4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905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81</xdr:row>
      <xdr:rowOff>9525</xdr:rowOff>
    </xdr:from>
    <xdr:to>
      <xdr:col>5</xdr:col>
      <xdr:colOff>419100</xdr:colOff>
      <xdr:row>82</xdr:row>
      <xdr:rowOff>95250</xdr:rowOff>
    </xdr:to>
    <xdr:pic>
      <xdr:nvPicPr>
        <xdr:cNvPr id="3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088707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81</xdr:row>
      <xdr:rowOff>28575</xdr:rowOff>
    </xdr:from>
    <xdr:to>
      <xdr:col>6</xdr:col>
      <xdr:colOff>381000</xdr:colOff>
      <xdr:row>82</xdr:row>
      <xdr:rowOff>114300</xdr:rowOff>
    </xdr:to>
    <xdr:pic>
      <xdr:nvPicPr>
        <xdr:cNvPr id="4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09061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81</xdr:row>
      <xdr:rowOff>28575</xdr:rowOff>
    </xdr:from>
    <xdr:to>
      <xdr:col>7</xdr:col>
      <xdr:colOff>381000</xdr:colOff>
      <xdr:row>82</xdr:row>
      <xdr:rowOff>114300</xdr:rowOff>
    </xdr:to>
    <xdr:pic>
      <xdr:nvPicPr>
        <xdr:cNvPr id="5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1090612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81</xdr:row>
      <xdr:rowOff>9525</xdr:rowOff>
    </xdr:from>
    <xdr:to>
      <xdr:col>8</xdr:col>
      <xdr:colOff>428625</xdr:colOff>
      <xdr:row>82</xdr:row>
      <xdr:rowOff>104775</xdr:rowOff>
    </xdr:to>
    <xdr:pic>
      <xdr:nvPicPr>
        <xdr:cNvPr id="6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1088707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81</xdr:row>
      <xdr:rowOff>0</xdr:rowOff>
    </xdr:from>
    <xdr:to>
      <xdr:col>9</xdr:col>
      <xdr:colOff>419100</xdr:colOff>
      <xdr:row>82</xdr:row>
      <xdr:rowOff>114300</xdr:rowOff>
    </xdr:to>
    <xdr:pic>
      <xdr:nvPicPr>
        <xdr:cNvPr id="7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108775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81</xdr:row>
      <xdr:rowOff>9525</xdr:rowOff>
    </xdr:from>
    <xdr:to>
      <xdr:col>10</xdr:col>
      <xdr:colOff>400050</xdr:colOff>
      <xdr:row>82</xdr:row>
      <xdr:rowOff>114300</xdr:rowOff>
    </xdr:to>
    <xdr:pic>
      <xdr:nvPicPr>
        <xdr:cNvPr id="8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108870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99</xdr:row>
      <xdr:rowOff>9525</xdr:rowOff>
    </xdr:from>
    <xdr:to>
      <xdr:col>5</xdr:col>
      <xdr:colOff>419100</xdr:colOff>
      <xdr:row>100</xdr:row>
      <xdr:rowOff>114300</xdr:rowOff>
    </xdr:to>
    <xdr:pic>
      <xdr:nvPicPr>
        <xdr:cNvPr id="9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33445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99</xdr:row>
      <xdr:rowOff>28575</xdr:rowOff>
    </xdr:from>
    <xdr:to>
      <xdr:col>6</xdr:col>
      <xdr:colOff>381000</xdr:colOff>
      <xdr:row>101</xdr:row>
      <xdr:rowOff>0</xdr:rowOff>
    </xdr:to>
    <xdr:pic>
      <xdr:nvPicPr>
        <xdr:cNvPr id="10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33635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99</xdr:row>
      <xdr:rowOff>28575</xdr:rowOff>
    </xdr:from>
    <xdr:to>
      <xdr:col>7</xdr:col>
      <xdr:colOff>381000</xdr:colOff>
      <xdr:row>101</xdr:row>
      <xdr:rowOff>0</xdr:rowOff>
    </xdr:to>
    <xdr:pic>
      <xdr:nvPicPr>
        <xdr:cNvPr id="11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133635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99</xdr:row>
      <xdr:rowOff>9525</xdr:rowOff>
    </xdr:from>
    <xdr:to>
      <xdr:col>8</xdr:col>
      <xdr:colOff>428625</xdr:colOff>
      <xdr:row>100</xdr:row>
      <xdr:rowOff>123825</xdr:rowOff>
    </xdr:to>
    <xdr:pic>
      <xdr:nvPicPr>
        <xdr:cNvPr id="12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133445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99</xdr:row>
      <xdr:rowOff>0</xdr:rowOff>
    </xdr:from>
    <xdr:to>
      <xdr:col>9</xdr:col>
      <xdr:colOff>419100</xdr:colOff>
      <xdr:row>101</xdr:row>
      <xdr:rowOff>0</xdr:rowOff>
    </xdr:to>
    <xdr:pic>
      <xdr:nvPicPr>
        <xdr:cNvPr id="13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133350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99</xdr:row>
      <xdr:rowOff>9525</xdr:rowOff>
    </xdr:from>
    <xdr:to>
      <xdr:col>10</xdr:col>
      <xdr:colOff>400050</xdr:colOff>
      <xdr:row>101</xdr:row>
      <xdr:rowOff>0</xdr:rowOff>
    </xdr:to>
    <xdr:pic>
      <xdr:nvPicPr>
        <xdr:cNvPr id="14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133445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45</xdr:row>
      <xdr:rowOff>9525</xdr:rowOff>
    </xdr:from>
    <xdr:to>
      <xdr:col>5</xdr:col>
      <xdr:colOff>419100</xdr:colOff>
      <xdr:row>46</xdr:row>
      <xdr:rowOff>104775</xdr:rowOff>
    </xdr:to>
    <xdr:pic>
      <xdr:nvPicPr>
        <xdr:cNvPr id="15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60483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45</xdr:row>
      <xdr:rowOff>28575</xdr:rowOff>
    </xdr:from>
    <xdr:to>
      <xdr:col>6</xdr:col>
      <xdr:colOff>381000</xdr:colOff>
      <xdr:row>46</xdr:row>
      <xdr:rowOff>123825</xdr:rowOff>
    </xdr:to>
    <xdr:pic>
      <xdr:nvPicPr>
        <xdr:cNvPr id="16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60674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45</xdr:row>
      <xdr:rowOff>28575</xdr:rowOff>
    </xdr:from>
    <xdr:to>
      <xdr:col>7</xdr:col>
      <xdr:colOff>381000</xdr:colOff>
      <xdr:row>46</xdr:row>
      <xdr:rowOff>123825</xdr:rowOff>
    </xdr:to>
    <xdr:pic>
      <xdr:nvPicPr>
        <xdr:cNvPr id="17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60674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45</xdr:row>
      <xdr:rowOff>9525</xdr:rowOff>
    </xdr:from>
    <xdr:to>
      <xdr:col>8</xdr:col>
      <xdr:colOff>428625</xdr:colOff>
      <xdr:row>46</xdr:row>
      <xdr:rowOff>114300</xdr:rowOff>
    </xdr:to>
    <xdr:pic>
      <xdr:nvPicPr>
        <xdr:cNvPr id="18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60483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45</xdr:row>
      <xdr:rowOff>0</xdr:rowOff>
    </xdr:from>
    <xdr:to>
      <xdr:col>9</xdr:col>
      <xdr:colOff>419100</xdr:colOff>
      <xdr:row>46</xdr:row>
      <xdr:rowOff>123825</xdr:rowOff>
    </xdr:to>
    <xdr:pic>
      <xdr:nvPicPr>
        <xdr:cNvPr id="19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60388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45</xdr:row>
      <xdr:rowOff>9525</xdr:rowOff>
    </xdr:from>
    <xdr:to>
      <xdr:col>10</xdr:col>
      <xdr:colOff>400050</xdr:colOff>
      <xdr:row>47</xdr:row>
      <xdr:rowOff>0</xdr:rowOff>
    </xdr:to>
    <xdr:pic>
      <xdr:nvPicPr>
        <xdr:cNvPr id="20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60483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117</xdr:row>
      <xdr:rowOff>9525</xdr:rowOff>
    </xdr:from>
    <xdr:to>
      <xdr:col>5</xdr:col>
      <xdr:colOff>419100</xdr:colOff>
      <xdr:row>118</xdr:row>
      <xdr:rowOff>114300</xdr:rowOff>
    </xdr:to>
    <xdr:pic>
      <xdr:nvPicPr>
        <xdr:cNvPr id="21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57448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117</xdr:row>
      <xdr:rowOff>28575</xdr:rowOff>
    </xdr:from>
    <xdr:to>
      <xdr:col>6</xdr:col>
      <xdr:colOff>381000</xdr:colOff>
      <xdr:row>119</xdr:row>
      <xdr:rowOff>0</xdr:rowOff>
    </xdr:to>
    <xdr:pic>
      <xdr:nvPicPr>
        <xdr:cNvPr id="22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57638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117</xdr:row>
      <xdr:rowOff>28575</xdr:rowOff>
    </xdr:from>
    <xdr:to>
      <xdr:col>7</xdr:col>
      <xdr:colOff>381000</xdr:colOff>
      <xdr:row>119</xdr:row>
      <xdr:rowOff>0</xdr:rowOff>
    </xdr:to>
    <xdr:pic>
      <xdr:nvPicPr>
        <xdr:cNvPr id="23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157638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117</xdr:row>
      <xdr:rowOff>9525</xdr:rowOff>
    </xdr:from>
    <xdr:to>
      <xdr:col>8</xdr:col>
      <xdr:colOff>428625</xdr:colOff>
      <xdr:row>118</xdr:row>
      <xdr:rowOff>123825</xdr:rowOff>
    </xdr:to>
    <xdr:pic>
      <xdr:nvPicPr>
        <xdr:cNvPr id="24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157448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117</xdr:row>
      <xdr:rowOff>0</xdr:rowOff>
    </xdr:from>
    <xdr:to>
      <xdr:col>9</xdr:col>
      <xdr:colOff>419100</xdr:colOff>
      <xdr:row>119</xdr:row>
      <xdr:rowOff>0</xdr:rowOff>
    </xdr:to>
    <xdr:pic>
      <xdr:nvPicPr>
        <xdr:cNvPr id="25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157353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117</xdr:row>
      <xdr:rowOff>9525</xdr:rowOff>
    </xdr:from>
    <xdr:to>
      <xdr:col>10</xdr:col>
      <xdr:colOff>400050</xdr:colOff>
      <xdr:row>119</xdr:row>
      <xdr:rowOff>0</xdr:rowOff>
    </xdr:to>
    <xdr:pic>
      <xdr:nvPicPr>
        <xdr:cNvPr id="26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1574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</xdr:row>
      <xdr:rowOff>9525</xdr:rowOff>
    </xdr:from>
    <xdr:to>
      <xdr:col>5</xdr:col>
      <xdr:colOff>419100</xdr:colOff>
      <xdr:row>10</xdr:row>
      <xdr:rowOff>104775</xdr:rowOff>
    </xdr:to>
    <xdr:pic>
      <xdr:nvPicPr>
        <xdr:cNvPr id="27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0967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</xdr:row>
      <xdr:rowOff>28575</xdr:rowOff>
    </xdr:from>
    <xdr:to>
      <xdr:col>6</xdr:col>
      <xdr:colOff>381000</xdr:colOff>
      <xdr:row>10</xdr:row>
      <xdr:rowOff>123825</xdr:rowOff>
    </xdr:to>
    <xdr:pic>
      <xdr:nvPicPr>
        <xdr:cNvPr id="28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2287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</xdr:row>
      <xdr:rowOff>28575</xdr:rowOff>
    </xdr:from>
    <xdr:to>
      <xdr:col>7</xdr:col>
      <xdr:colOff>381000</xdr:colOff>
      <xdr:row>10</xdr:row>
      <xdr:rowOff>123825</xdr:rowOff>
    </xdr:to>
    <xdr:pic>
      <xdr:nvPicPr>
        <xdr:cNvPr id="29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12287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9</xdr:row>
      <xdr:rowOff>9525</xdr:rowOff>
    </xdr:from>
    <xdr:to>
      <xdr:col>8</xdr:col>
      <xdr:colOff>428625</xdr:colOff>
      <xdr:row>10</xdr:row>
      <xdr:rowOff>114300</xdr:rowOff>
    </xdr:to>
    <xdr:pic>
      <xdr:nvPicPr>
        <xdr:cNvPr id="30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12096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9</xdr:row>
      <xdr:rowOff>0</xdr:rowOff>
    </xdr:from>
    <xdr:to>
      <xdr:col>9</xdr:col>
      <xdr:colOff>419100</xdr:colOff>
      <xdr:row>10</xdr:row>
      <xdr:rowOff>123825</xdr:rowOff>
    </xdr:to>
    <xdr:pic>
      <xdr:nvPicPr>
        <xdr:cNvPr id="31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120015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9</xdr:row>
      <xdr:rowOff>9525</xdr:rowOff>
    </xdr:from>
    <xdr:to>
      <xdr:col>10</xdr:col>
      <xdr:colOff>400050</xdr:colOff>
      <xdr:row>11</xdr:row>
      <xdr:rowOff>0</xdr:rowOff>
    </xdr:to>
    <xdr:pic>
      <xdr:nvPicPr>
        <xdr:cNvPr id="32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12096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27</xdr:row>
      <xdr:rowOff>9525</xdr:rowOff>
    </xdr:from>
    <xdr:to>
      <xdr:col>5</xdr:col>
      <xdr:colOff>419100</xdr:colOff>
      <xdr:row>28</xdr:row>
      <xdr:rowOff>104775</xdr:rowOff>
    </xdr:to>
    <xdr:pic>
      <xdr:nvPicPr>
        <xdr:cNvPr id="33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36290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27</xdr:row>
      <xdr:rowOff>28575</xdr:rowOff>
    </xdr:from>
    <xdr:to>
      <xdr:col>6</xdr:col>
      <xdr:colOff>381000</xdr:colOff>
      <xdr:row>28</xdr:row>
      <xdr:rowOff>123825</xdr:rowOff>
    </xdr:to>
    <xdr:pic>
      <xdr:nvPicPr>
        <xdr:cNvPr id="34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36480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27</xdr:row>
      <xdr:rowOff>28575</xdr:rowOff>
    </xdr:from>
    <xdr:to>
      <xdr:col>7</xdr:col>
      <xdr:colOff>381000</xdr:colOff>
      <xdr:row>28</xdr:row>
      <xdr:rowOff>123825</xdr:rowOff>
    </xdr:to>
    <xdr:pic>
      <xdr:nvPicPr>
        <xdr:cNvPr id="35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6480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27</xdr:row>
      <xdr:rowOff>9525</xdr:rowOff>
    </xdr:from>
    <xdr:to>
      <xdr:col>8</xdr:col>
      <xdr:colOff>428625</xdr:colOff>
      <xdr:row>28</xdr:row>
      <xdr:rowOff>114300</xdr:rowOff>
    </xdr:to>
    <xdr:pic>
      <xdr:nvPicPr>
        <xdr:cNvPr id="36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36290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27</xdr:row>
      <xdr:rowOff>0</xdr:rowOff>
    </xdr:from>
    <xdr:to>
      <xdr:col>9</xdr:col>
      <xdr:colOff>419100</xdr:colOff>
      <xdr:row>28</xdr:row>
      <xdr:rowOff>123825</xdr:rowOff>
    </xdr:to>
    <xdr:pic>
      <xdr:nvPicPr>
        <xdr:cNvPr id="37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36195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27</xdr:row>
      <xdr:rowOff>9525</xdr:rowOff>
    </xdr:from>
    <xdr:to>
      <xdr:col>10</xdr:col>
      <xdr:colOff>400050</xdr:colOff>
      <xdr:row>29</xdr:row>
      <xdr:rowOff>0</xdr:rowOff>
    </xdr:to>
    <xdr:pic>
      <xdr:nvPicPr>
        <xdr:cNvPr id="38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36290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63</xdr:row>
      <xdr:rowOff>9525</xdr:rowOff>
    </xdr:from>
    <xdr:to>
      <xdr:col>5</xdr:col>
      <xdr:colOff>419100</xdr:colOff>
      <xdr:row>64</xdr:row>
      <xdr:rowOff>104775</xdr:rowOff>
    </xdr:to>
    <xdr:pic>
      <xdr:nvPicPr>
        <xdr:cNvPr id="39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84677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63</xdr:row>
      <xdr:rowOff>28575</xdr:rowOff>
    </xdr:from>
    <xdr:to>
      <xdr:col>6</xdr:col>
      <xdr:colOff>381000</xdr:colOff>
      <xdr:row>64</xdr:row>
      <xdr:rowOff>123825</xdr:rowOff>
    </xdr:to>
    <xdr:pic>
      <xdr:nvPicPr>
        <xdr:cNvPr id="40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84867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63</xdr:row>
      <xdr:rowOff>28575</xdr:rowOff>
    </xdr:from>
    <xdr:to>
      <xdr:col>7</xdr:col>
      <xdr:colOff>381000</xdr:colOff>
      <xdr:row>64</xdr:row>
      <xdr:rowOff>123825</xdr:rowOff>
    </xdr:to>
    <xdr:pic>
      <xdr:nvPicPr>
        <xdr:cNvPr id="41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84867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63</xdr:row>
      <xdr:rowOff>9525</xdr:rowOff>
    </xdr:from>
    <xdr:to>
      <xdr:col>8</xdr:col>
      <xdr:colOff>428625</xdr:colOff>
      <xdr:row>64</xdr:row>
      <xdr:rowOff>114300</xdr:rowOff>
    </xdr:to>
    <xdr:pic>
      <xdr:nvPicPr>
        <xdr:cNvPr id="42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84677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63</xdr:row>
      <xdr:rowOff>0</xdr:rowOff>
    </xdr:from>
    <xdr:to>
      <xdr:col>9</xdr:col>
      <xdr:colOff>419100</xdr:colOff>
      <xdr:row>64</xdr:row>
      <xdr:rowOff>123825</xdr:rowOff>
    </xdr:to>
    <xdr:pic>
      <xdr:nvPicPr>
        <xdr:cNvPr id="43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8458200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63</xdr:row>
      <xdr:rowOff>9525</xdr:rowOff>
    </xdr:from>
    <xdr:to>
      <xdr:col>10</xdr:col>
      <xdr:colOff>400050</xdr:colOff>
      <xdr:row>65</xdr:row>
      <xdr:rowOff>0</xdr:rowOff>
    </xdr:to>
    <xdr:pic>
      <xdr:nvPicPr>
        <xdr:cNvPr id="44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84677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133</xdr:row>
      <xdr:rowOff>9525</xdr:rowOff>
    </xdr:from>
    <xdr:to>
      <xdr:col>5</xdr:col>
      <xdr:colOff>419100</xdr:colOff>
      <xdr:row>134</xdr:row>
      <xdr:rowOff>114300</xdr:rowOff>
    </xdr:to>
    <xdr:pic>
      <xdr:nvPicPr>
        <xdr:cNvPr id="45" name="Рисунок 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78784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133</xdr:row>
      <xdr:rowOff>28575</xdr:rowOff>
    </xdr:from>
    <xdr:to>
      <xdr:col>6</xdr:col>
      <xdr:colOff>381000</xdr:colOff>
      <xdr:row>134</xdr:row>
      <xdr:rowOff>133350</xdr:rowOff>
    </xdr:to>
    <xdr:pic>
      <xdr:nvPicPr>
        <xdr:cNvPr id="46" name="Рисунок 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78974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133</xdr:row>
      <xdr:rowOff>28575</xdr:rowOff>
    </xdr:from>
    <xdr:to>
      <xdr:col>7</xdr:col>
      <xdr:colOff>381000</xdr:colOff>
      <xdr:row>134</xdr:row>
      <xdr:rowOff>133350</xdr:rowOff>
    </xdr:to>
    <xdr:pic>
      <xdr:nvPicPr>
        <xdr:cNvPr id="47" name="Рисунок 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178974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133</xdr:row>
      <xdr:rowOff>9525</xdr:rowOff>
    </xdr:from>
    <xdr:to>
      <xdr:col>8</xdr:col>
      <xdr:colOff>428625</xdr:colOff>
      <xdr:row>134</xdr:row>
      <xdr:rowOff>123825</xdr:rowOff>
    </xdr:to>
    <xdr:pic>
      <xdr:nvPicPr>
        <xdr:cNvPr id="48" name="Рисунок 4" descr="язык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178784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133</xdr:row>
      <xdr:rowOff>0</xdr:rowOff>
    </xdr:from>
    <xdr:to>
      <xdr:col>9</xdr:col>
      <xdr:colOff>419100</xdr:colOff>
      <xdr:row>134</xdr:row>
      <xdr:rowOff>133350</xdr:rowOff>
    </xdr:to>
    <xdr:pic>
      <xdr:nvPicPr>
        <xdr:cNvPr id="49" name="Рисунок 5" descr="брусь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0" y="178689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133</xdr:row>
      <xdr:rowOff>9525</xdr:rowOff>
    </xdr:from>
    <xdr:to>
      <xdr:col>10</xdr:col>
      <xdr:colOff>400050</xdr:colOff>
      <xdr:row>134</xdr:row>
      <xdr:rowOff>133350</xdr:rowOff>
    </xdr:to>
    <xdr:pic>
      <xdr:nvPicPr>
        <xdr:cNvPr id="50" name="Рисунок 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178784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zoomScalePageLayoutView="0" workbookViewId="0" topLeftCell="A1">
      <selection activeCell="N53" sqref="N53"/>
    </sheetView>
  </sheetViews>
  <sheetFormatPr defaultColWidth="9.140625" defaultRowHeight="15"/>
  <cols>
    <col min="1" max="1" width="5.00390625" style="0" customWidth="1"/>
    <col min="2" max="2" width="19.28125" style="0" customWidth="1"/>
    <col min="3" max="3" width="12.00390625" style="0" customWidth="1"/>
    <col min="4" max="4" width="7.00390625" style="0" customWidth="1"/>
    <col min="5" max="5" width="6.8515625" style="0" customWidth="1"/>
    <col min="6" max="6" width="7.57421875" style="0" customWidth="1"/>
    <col min="7" max="7" width="6.8515625" style="0" customWidth="1"/>
    <col min="8" max="8" width="7.00390625" style="0" customWidth="1"/>
    <col min="9" max="9" width="6.8515625" style="0" customWidth="1"/>
    <col min="10" max="10" width="7.140625" style="0" customWidth="1"/>
    <col min="11" max="11" width="7.421875" style="0" customWidth="1"/>
    <col min="12" max="12" width="5.57421875" style="0" customWidth="1"/>
    <col min="13" max="13" width="22.140625" style="0" customWidth="1"/>
    <col min="14" max="14" width="10.57421875" style="0" customWidth="1"/>
    <col min="15" max="15" width="8.28125" style="0" customWidth="1"/>
  </cols>
  <sheetData>
    <row r="1" spans="2:12" ht="13.5" customHeight="1">
      <c r="B1" s="152" t="s">
        <v>35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4.25" customHeight="1">
      <c r="A2" s="156" t="s">
        <v>163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6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2.75" customHeight="1">
      <c r="B4" s="1"/>
      <c r="C4" s="10"/>
      <c r="D4" s="155" t="s">
        <v>162</v>
      </c>
      <c r="E4" s="155"/>
      <c r="F4" s="155"/>
      <c r="G4" s="155"/>
      <c r="H4" s="155"/>
      <c r="I4" s="155"/>
      <c r="J4" s="155"/>
      <c r="K4" s="155"/>
      <c r="L4" s="155"/>
    </row>
    <row r="5" spans="2:12" ht="12.75" customHeight="1">
      <c r="B5" s="1"/>
      <c r="C5" s="10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2.75" customHeight="1">
      <c r="A6" s="161" t="s">
        <v>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2:12" ht="12" customHeight="1">
      <c r="B7" s="17" t="s">
        <v>6</v>
      </c>
      <c r="C7" s="10"/>
      <c r="D7" s="10"/>
      <c r="E7" s="10"/>
      <c r="F7" s="10"/>
      <c r="G7" s="10"/>
      <c r="H7" s="10"/>
      <c r="I7" s="10"/>
      <c r="J7" t="s">
        <v>39</v>
      </c>
      <c r="L7" s="10"/>
    </row>
    <row r="8" spans="1:11" ht="13.5" customHeight="1">
      <c r="A8" s="88" t="s">
        <v>8</v>
      </c>
      <c r="B8" s="153" t="s">
        <v>9</v>
      </c>
      <c r="C8" s="159" t="s">
        <v>34</v>
      </c>
      <c r="D8" s="6"/>
      <c r="E8" s="6"/>
      <c r="F8" s="6"/>
      <c r="G8" s="6"/>
      <c r="H8" s="6"/>
      <c r="I8" s="6"/>
      <c r="J8" s="130" t="s">
        <v>10</v>
      </c>
      <c r="K8" s="157" t="s">
        <v>1</v>
      </c>
    </row>
    <row r="9" spans="1:15" ht="13.5" customHeight="1">
      <c r="A9" s="89" t="s">
        <v>19</v>
      </c>
      <c r="B9" s="154"/>
      <c r="C9" s="160"/>
      <c r="D9" s="8"/>
      <c r="E9" s="8"/>
      <c r="F9" s="8"/>
      <c r="G9" s="8"/>
      <c r="H9" s="8"/>
      <c r="I9" s="8"/>
      <c r="J9" s="69" t="s">
        <v>11</v>
      </c>
      <c r="K9" s="158"/>
      <c r="O9" s="2"/>
    </row>
    <row r="10" spans="1:15" ht="19.5" customHeight="1">
      <c r="A10" s="139">
        <v>272</v>
      </c>
      <c r="B10" s="133" t="s">
        <v>150</v>
      </c>
      <c r="C10" s="121" t="s">
        <v>50</v>
      </c>
      <c r="D10" s="72">
        <v>13.7</v>
      </c>
      <c r="E10" s="72">
        <v>13.7</v>
      </c>
      <c r="F10" s="72">
        <v>13.466</v>
      </c>
      <c r="G10" s="72">
        <v>14.133</v>
      </c>
      <c r="H10" s="72">
        <v>14.466</v>
      </c>
      <c r="I10" s="72">
        <v>14.033</v>
      </c>
      <c r="J10" s="73">
        <f aca="true" t="shared" si="0" ref="J10:J40">SUM(D10+E10+F10+G10+H10+I10)</f>
        <v>83.49799999999999</v>
      </c>
      <c r="K10" s="126">
        <v>1</v>
      </c>
      <c r="M10" s="13"/>
      <c r="N10" s="4"/>
      <c r="O10" s="5"/>
    </row>
    <row r="11" spans="1:15" ht="19.5" customHeight="1">
      <c r="A11" s="139">
        <v>271</v>
      </c>
      <c r="B11" s="133" t="s">
        <v>149</v>
      </c>
      <c r="C11" s="121" t="s">
        <v>50</v>
      </c>
      <c r="D11" s="72">
        <v>14.4</v>
      </c>
      <c r="E11" s="72">
        <v>13.1</v>
      </c>
      <c r="F11" s="72">
        <v>14.5</v>
      </c>
      <c r="G11" s="72">
        <v>14.233</v>
      </c>
      <c r="H11" s="72">
        <v>13.433</v>
      </c>
      <c r="I11" s="72">
        <v>11.133</v>
      </c>
      <c r="J11" s="73">
        <f t="shared" si="0"/>
        <v>80.79899999999999</v>
      </c>
      <c r="K11" s="132">
        <v>2</v>
      </c>
      <c r="M11" s="13"/>
      <c r="N11" s="4"/>
      <c r="O11" s="5"/>
    </row>
    <row r="12" spans="1:15" ht="19.5" customHeight="1">
      <c r="A12" s="139">
        <v>270</v>
      </c>
      <c r="B12" s="133" t="s">
        <v>148</v>
      </c>
      <c r="C12" s="121" t="s">
        <v>50</v>
      </c>
      <c r="D12" s="72">
        <v>14.4</v>
      </c>
      <c r="E12" s="72">
        <v>12.9</v>
      </c>
      <c r="F12" s="72">
        <v>14.133</v>
      </c>
      <c r="G12" s="72">
        <v>14.133</v>
      </c>
      <c r="H12" s="72">
        <v>13.033</v>
      </c>
      <c r="I12" s="72">
        <v>12</v>
      </c>
      <c r="J12" s="73">
        <f t="shared" si="0"/>
        <v>80.599</v>
      </c>
      <c r="K12" s="132">
        <v>3</v>
      </c>
      <c r="M12" s="12"/>
      <c r="N12" s="4"/>
      <c r="O12" s="5"/>
    </row>
    <row r="13" spans="1:15" ht="19.5" customHeight="1">
      <c r="A13" s="139">
        <v>258</v>
      </c>
      <c r="B13" s="133" t="s">
        <v>97</v>
      </c>
      <c r="C13" s="121" t="s">
        <v>98</v>
      </c>
      <c r="D13" s="72">
        <v>13.566</v>
      </c>
      <c r="E13" s="72">
        <v>12.533</v>
      </c>
      <c r="F13" s="72">
        <v>13.866</v>
      </c>
      <c r="G13" s="72">
        <v>13.1</v>
      </c>
      <c r="H13" s="72">
        <v>13.066</v>
      </c>
      <c r="I13" s="72">
        <v>13.933</v>
      </c>
      <c r="J13" s="73">
        <f t="shared" si="0"/>
        <v>80.064</v>
      </c>
      <c r="K13" s="132">
        <v>4</v>
      </c>
      <c r="M13" s="12"/>
      <c r="N13" s="4"/>
      <c r="O13" s="5"/>
    </row>
    <row r="14" spans="1:15" ht="19.5" customHeight="1">
      <c r="A14" s="139">
        <v>276</v>
      </c>
      <c r="B14" s="133" t="s">
        <v>131</v>
      </c>
      <c r="C14" s="121" t="s">
        <v>30</v>
      </c>
      <c r="D14" s="72">
        <v>12.733</v>
      </c>
      <c r="E14" s="72">
        <v>13.8</v>
      </c>
      <c r="F14" s="72">
        <v>13.866</v>
      </c>
      <c r="G14" s="72">
        <v>13.7</v>
      </c>
      <c r="H14" s="72">
        <v>11.833</v>
      </c>
      <c r="I14" s="72">
        <v>13.7</v>
      </c>
      <c r="J14" s="73">
        <f t="shared" si="0"/>
        <v>79.632</v>
      </c>
      <c r="K14" s="132">
        <v>5</v>
      </c>
      <c r="M14" s="13"/>
      <c r="N14" s="4"/>
      <c r="O14" s="5"/>
    </row>
    <row r="15" spans="1:15" ht="19.5" customHeight="1">
      <c r="A15" s="139">
        <v>282</v>
      </c>
      <c r="B15" s="133" t="s">
        <v>134</v>
      </c>
      <c r="C15" s="121" t="s">
        <v>28</v>
      </c>
      <c r="D15" s="72">
        <v>13.066</v>
      </c>
      <c r="E15" s="72">
        <v>13.033</v>
      </c>
      <c r="F15" s="72">
        <v>13.8</v>
      </c>
      <c r="G15" s="72">
        <v>13</v>
      </c>
      <c r="H15" s="72">
        <v>13.5</v>
      </c>
      <c r="I15" s="72">
        <v>13.166</v>
      </c>
      <c r="J15" s="73">
        <f t="shared" si="0"/>
        <v>79.565</v>
      </c>
      <c r="K15" s="132">
        <v>6</v>
      </c>
      <c r="M15" s="13"/>
      <c r="N15" s="4"/>
      <c r="O15" s="5"/>
    </row>
    <row r="16" spans="1:15" ht="19.5" customHeight="1">
      <c r="A16" s="139">
        <v>277</v>
      </c>
      <c r="B16" s="133" t="s">
        <v>132</v>
      </c>
      <c r="C16" s="121" t="s">
        <v>30</v>
      </c>
      <c r="D16" s="72">
        <v>13</v>
      </c>
      <c r="E16" s="72">
        <v>11.966</v>
      </c>
      <c r="F16" s="72">
        <v>13.1</v>
      </c>
      <c r="G16" s="72">
        <v>14</v>
      </c>
      <c r="H16" s="72">
        <v>13.3</v>
      </c>
      <c r="I16" s="72">
        <v>13.5</v>
      </c>
      <c r="J16" s="73">
        <f t="shared" si="0"/>
        <v>78.866</v>
      </c>
      <c r="K16" s="132">
        <v>7</v>
      </c>
      <c r="M16" s="12"/>
      <c r="N16" s="4"/>
      <c r="O16" s="5"/>
    </row>
    <row r="17" spans="1:15" ht="19.5" customHeight="1">
      <c r="A17" s="139">
        <v>278</v>
      </c>
      <c r="B17" s="133" t="s">
        <v>133</v>
      </c>
      <c r="C17" s="121" t="s">
        <v>30</v>
      </c>
      <c r="D17" s="72">
        <v>13.6</v>
      </c>
      <c r="E17" s="72">
        <v>12.366</v>
      </c>
      <c r="F17" s="72">
        <v>13.6</v>
      </c>
      <c r="G17" s="72">
        <v>14.066</v>
      </c>
      <c r="H17" s="72">
        <v>11.366</v>
      </c>
      <c r="I17" s="72">
        <v>13.1</v>
      </c>
      <c r="J17" s="73">
        <f t="shared" si="0"/>
        <v>78.098</v>
      </c>
      <c r="K17" s="132">
        <v>8</v>
      </c>
      <c r="M17" s="12"/>
      <c r="N17" s="4"/>
      <c r="O17" s="5"/>
    </row>
    <row r="18" spans="1:15" ht="19.5" customHeight="1">
      <c r="A18" s="139">
        <v>240</v>
      </c>
      <c r="B18" s="133" t="s">
        <v>72</v>
      </c>
      <c r="C18" s="121" t="s">
        <v>31</v>
      </c>
      <c r="D18" s="72">
        <v>12.733</v>
      </c>
      <c r="E18" s="72">
        <v>13.9</v>
      </c>
      <c r="F18" s="72">
        <v>13.4</v>
      </c>
      <c r="G18" s="72">
        <v>12.3</v>
      </c>
      <c r="H18" s="72">
        <v>12.866</v>
      </c>
      <c r="I18" s="72">
        <v>12.433</v>
      </c>
      <c r="J18" s="73">
        <f t="shared" si="0"/>
        <v>77.632</v>
      </c>
      <c r="K18" s="132">
        <v>9</v>
      </c>
      <c r="M18" s="11"/>
      <c r="N18" s="4"/>
      <c r="O18" s="5"/>
    </row>
    <row r="19" spans="1:15" ht="19.5" customHeight="1">
      <c r="A19" s="139">
        <v>254</v>
      </c>
      <c r="B19" s="133" t="s">
        <v>91</v>
      </c>
      <c r="C19" s="121" t="s">
        <v>50</v>
      </c>
      <c r="D19" s="72">
        <v>12.6</v>
      </c>
      <c r="E19" s="72">
        <v>13.466</v>
      </c>
      <c r="F19" s="72">
        <v>13</v>
      </c>
      <c r="G19" s="72">
        <v>12.933</v>
      </c>
      <c r="H19" s="72">
        <v>12.7</v>
      </c>
      <c r="I19" s="72">
        <v>12.1</v>
      </c>
      <c r="J19" s="73">
        <f t="shared" si="0"/>
        <v>76.79899999999999</v>
      </c>
      <c r="K19" s="132">
        <v>10</v>
      </c>
      <c r="M19" s="12"/>
      <c r="N19" s="4"/>
      <c r="O19" s="5"/>
    </row>
    <row r="20" spans="1:15" ht="19.5" customHeight="1">
      <c r="A20" s="139">
        <v>242</v>
      </c>
      <c r="B20" s="133" t="s">
        <v>74</v>
      </c>
      <c r="C20" s="121" t="s">
        <v>31</v>
      </c>
      <c r="D20" s="72">
        <v>12.633</v>
      </c>
      <c r="E20" s="72">
        <v>13.4</v>
      </c>
      <c r="F20" s="72">
        <v>11.8</v>
      </c>
      <c r="G20" s="72">
        <v>14.033</v>
      </c>
      <c r="H20" s="72">
        <v>12.2</v>
      </c>
      <c r="I20" s="72">
        <v>12.133</v>
      </c>
      <c r="J20" s="73">
        <f t="shared" si="0"/>
        <v>76.199</v>
      </c>
      <c r="K20" s="132">
        <v>11</v>
      </c>
      <c r="M20" s="12"/>
      <c r="N20" s="4"/>
      <c r="O20" s="5"/>
    </row>
    <row r="21" spans="1:15" ht="19.5" customHeight="1">
      <c r="A21" s="139">
        <v>265</v>
      </c>
      <c r="B21" s="133" t="s">
        <v>119</v>
      </c>
      <c r="C21" s="121" t="s">
        <v>29</v>
      </c>
      <c r="D21" s="72">
        <v>11.733</v>
      </c>
      <c r="E21" s="72">
        <v>13.566</v>
      </c>
      <c r="F21" s="72">
        <v>13.133</v>
      </c>
      <c r="G21" s="72">
        <v>12.9</v>
      </c>
      <c r="H21" s="72">
        <v>12.166</v>
      </c>
      <c r="I21" s="72">
        <v>12.233</v>
      </c>
      <c r="J21" s="73">
        <f t="shared" si="0"/>
        <v>75.73100000000001</v>
      </c>
      <c r="K21" s="132">
        <v>12</v>
      </c>
      <c r="M21" s="12"/>
      <c r="N21" s="4"/>
      <c r="O21" s="5"/>
    </row>
    <row r="22" spans="1:15" ht="19.5" customHeight="1">
      <c r="A22" s="139">
        <v>253</v>
      </c>
      <c r="B22" s="133" t="s">
        <v>90</v>
      </c>
      <c r="C22" s="121" t="s">
        <v>50</v>
      </c>
      <c r="D22" s="72">
        <v>12.3</v>
      </c>
      <c r="E22" s="72">
        <v>12.5</v>
      </c>
      <c r="F22" s="72">
        <v>12.367</v>
      </c>
      <c r="G22" s="72">
        <v>13</v>
      </c>
      <c r="H22" s="72">
        <v>12.866</v>
      </c>
      <c r="I22" s="72">
        <v>12.366</v>
      </c>
      <c r="J22" s="73">
        <f t="shared" si="0"/>
        <v>75.399</v>
      </c>
      <c r="K22" s="132">
        <v>13</v>
      </c>
      <c r="M22" s="12"/>
      <c r="N22" s="4"/>
      <c r="O22" s="5"/>
    </row>
    <row r="23" spans="1:15" ht="19.5" customHeight="1">
      <c r="A23" s="139">
        <v>283</v>
      </c>
      <c r="B23" s="133" t="s">
        <v>135</v>
      </c>
      <c r="C23" s="121" t="s">
        <v>28</v>
      </c>
      <c r="D23" s="72">
        <v>12</v>
      </c>
      <c r="E23" s="72">
        <v>13.6</v>
      </c>
      <c r="F23" s="72">
        <v>13.266</v>
      </c>
      <c r="G23" s="72">
        <v>12.6</v>
      </c>
      <c r="H23" s="72">
        <v>11.966</v>
      </c>
      <c r="I23" s="72">
        <v>11.766</v>
      </c>
      <c r="J23" s="73">
        <f t="shared" si="0"/>
        <v>75.19800000000001</v>
      </c>
      <c r="K23" s="132">
        <v>14</v>
      </c>
      <c r="M23" s="13"/>
      <c r="N23" s="4"/>
      <c r="O23" s="5"/>
    </row>
    <row r="24" spans="1:15" ht="19.5" customHeight="1">
      <c r="A24" s="139">
        <v>256</v>
      </c>
      <c r="B24" s="133" t="s">
        <v>92</v>
      </c>
      <c r="C24" s="121" t="s">
        <v>50</v>
      </c>
      <c r="D24" s="72">
        <v>12.733</v>
      </c>
      <c r="E24" s="72">
        <v>11.333</v>
      </c>
      <c r="F24" s="72">
        <v>13.466</v>
      </c>
      <c r="G24" s="72">
        <v>12.866</v>
      </c>
      <c r="H24" s="72">
        <v>12.666</v>
      </c>
      <c r="I24" s="72">
        <v>12</v>
      </c>
      <c r="J24" s="73">
        <f t="shared" si="0"/>
        <v>75.06400000000001</v>
      </c>
      <c r="K24" s="132">
        <v>15</v>
      </c>
      <c r="M24" s="12"/>
      <c r="N24" s="4"/>
      <c r="O24" s="5"/>
    </row>
    <row r="25" spans="1:15" ht="19.5" customHeight="1">
      <c r="A25" s="139">
        <v>252</v>
      </c>
      <c r="B25" s="133" t="s">
        <v>89</v>
      </c>
      <c r="C25" s="121" t="s">
        <v>30</v>
      </c>
      <c r="D25" s="72">
        <v>13.3</v>
      </c>
      <c r="E25" s="72">
        <v>10.066</v>
      </c>
      <c r="F25" s="72">
        <v>13.8</v>
      </c>
      <c r="G25" s="72">
        <v>13.933</v>
      </c>
      <c r="H25" s="72">
        <v>10.8</v>
      </c>
      <c r="I25" s="72">
        <v>13.1</v>
      </c>
      <c r="J25" s="73">
        <f t="shared" si="0"/>
        <v>74.999</v>
      </c>
      <c r="K25" s="132">
        <v>16</v>
      </c>
      <c r="M25" s="12"/>
      <c r="N25" s="4"/>
      <c r="O25" s="5"/>
    </row>
    <row r="26" spans="1:15" s="145" customFormat="1" ht="19.5" customHeight="1">
      <c r="A26" s="139">
        <v>259</v>
      </c>
      <c r="B26" s="133" t="s">
        <v>99</v>
      </c>
      <c r="C26" s="121" t="s">
        <v>17</v>
      </c>
      <c r="D26" s="72">
        <v>12.1</v>
      </c>
      <c r="E26" s="72">
        <v>10.866</v>
      </c>
      <c r="F26" s="72">
        <v>12.933</v>
      </c>
      <c r="G26" s="72">
        <v>13.2</v>
      </c>
      <c r="H26" s="72">
        <v>12.866</v>
      </c>
      <c r="I26" s="72">
        <v>12</v>
      </c>
      <c r="J26" s="73">
        <f t="shared" si="0"/>
        <v>73.965</v>
      </c>
      <c r="K26" s="142">
        <v>17</v>
      </c>
      <c r="M26" s="146"/>
      <c r="N26" s="147"/>
      <c r="O26" s="148"/>
    </row>
    <row r="27" spans="1:15" ht="19.5" customHeight="1">
      <c r="A27" s="139">
        <v>264</v>
      </c>
      <c r="B27" s="133" t="s">
        <v>118</v>
      </c>
      <c r="C27" s="121" t="s">
        <v>29</v>
      </c>
      <c r="D27" s="72">
        <v>11.766</v>
      </c>
      <c r="E27" s="72">
        <v>13.066</v>
      </c>
      <c r="F27" s="72">
        <v>11.733</v>
      </c>
      <c r="G27" s="72">
        <v>12.9</v>
      </c>
      <c r="H27" s="72">
        <v>11.833</v>
      </c>
      <c r="I27" s="72">
        <v>12.566</v>
      </c>
      <c r="J27" s="73">
        <f t="shared" si="0"/>
        <v>73.86399999999999</v>
      </c>
      <c r="K27" s="132">
        <v>18</v>
      </c>
      <c r="M27" s="12"/>
      <c r="N27" s="4"/>
      <c r="O27" s="5"/>
    </row>
    <row r="28" spans="1:15" ht="19.5" customHeight="1">
      <c r="A28" s="139">
        <v>284</v>
      </c>
      <c r="B28" s="133" t="s">
        <v>136</v>
      </c>
      <c r="C28" s="121" t="s">
        <v>28</v>
      </c>
      <c r="D28" s="72">
        <v>12.033</v>
      </c>
      <c r="E28" s="72">
        <v>13.1</v>
      </c>
      <c r="F28" s="72">
        <v>12.066</v>
      </c>
      <c r="G28" s="72">
        <v>12.2</v>
      </c>
      <c r="H28" s="72">
        <v>11.433</v>
      </c>
      <c r="I28" s="72">
        <v>12.7</v>
      </c>
      <c r="J28" s="73">
        <f t="shared" si="0"/>
        <v>73.532</v>
      </c>
      <c r="K28" s="132">
        <v>19</v>
      </c>
      <c r="M28" s="12"/>
      <c r="N28" s="4"/>
      <c r="O28" s="5"/>
    </row>
    <row r="29" spans="1:15" ht="19.5" customHeight="1">
      <c r="A29" s="139">
        <v>241</v>
      </c>
      <c r="B29" s="133" t="s">
        <v>73</v>
      </c>
      <c r="C29" s="121" t="s">
        <v>31</v>
      </c>
      <c r="D29" s="72">
        <v>11.9</v>
      </c>
      <c r="E29" s="72">
        <v>11.8</v>
      </c>
      <c r="F29" s="72">
        <v>12.4</v>
      </c>
      <c r="G29" s="72">
        <v>13.933</v>
      </c>
      <c r="H29" s="72">
        <v>11</v>
      </c>
      <c r="I29" s="72">
        <v>12</v>
      </c>
      <c r="J29" s="73">
        <f t="shared" si="0"/>
        <v>73.033</v>
      </c>
      <c r="K29" s="132">
        <v>20</v>
      </c>
      <c r="M29" s="12"/>
      <c r="N29" s="18"/>
      <c r="O29" s="5"/>
    </row>
    <row r="30" spans="1:15" ht="19.5" customHeight="1">
      <c r="A30" s="139">
        <v>247</v>
      </c>
      <c r="B30" s="133" t="s">
        <v>87</v>
      </c>
      <c r="C30" s="121" t="s">
        <v>81</v>
      </c>
      <c r="D30" s="72">
        <v>12.1</v>
      </c>
      <c r="E30" s="72">
        <v>11.4</v>
      </c>
      <c r="F30" s="72">
        <v>12.2</v>
      </c>
      <c r="G30" s="72">
        <v>12.933</v>
      </c>
      <c r="H30" s="72">
        <v>12.166</v>
      </c>
      <c r="I30" s="72">
        <v>11.566</v>
      </c>
      <c r="J30" s="73">
        <f t="shared" si="0"/>
        <v>72.36500000000001</v>
      </c>
      <c r="K30" s="132">
        <v>21</v>
      </c>
      <c r="M30" s="12"/>
      <c r="N30" s="4"/>
      <c r="O30" s="5"/>
    </row>
    <row r="31" spans="1:15" ht="19.5" customHeight="1">
      <c r="A31" s="139">
        <v>260</v>
      </c>
      <c r="B31" s="133" t="s">
        <v>100</v>
      </c>
      <c r="C31" s="121" t="s">
        <v>17</v>
      </c>
      <c r="D31" s="72">
        <v>12.633</v>
      </c>
      <c r="E31" s="72">
        <v>9.566</v>
      </c>
      <c r="F31" s="72">
        <v>12.866</v>
      </c>
      <c r="G31" s="72">
        <v>12.666</v>
      </c>
      <c r="H31" s="72">
        <v>12.433</v>
      </c>
      <c r="I31" s="72">
        <v>11.7</v>
      </c>
      <c r="J31" s="73">
        <f t="shared" si="0"/>
        <v>71.86399999999999</v>
      </c>
      <c r="K31" s="132">
        <v>22</v>
      </c>
      <c r="M31" s="12"/>
      <c r="N31" s="4"/>
      <c r="O31" s="5"/>
    </row>
    <row r="32" spans="1:15" ht="19.5" customHeight="1">
      <c r="A32" s="139">
        <v>223</v>
      </c>
      <c r="B32" s="133" t="s">
        <v>43</v>
      </c>
      <c r="C32" s="121" t="s">
        <v>42</v>
      </c>
      <c r="D32" s="72">
        <v>10.4</v>
      </c>
      <c r="E32" s="72">
        <v>11.4</v>
      </c>
      <c r="F32" s="72">
        <v>12.6</v>
      </c>
      <c r="G32" s="72">
        <v>12.5</v>
      </c>
      <c r="H32" s="72">
        <v>12.833</v>
      </c>
      <c r="I32" s="72">
        <v>11.466</v>
      </c>
      <c r="J32" s="73">
        <f t="shared" si="0"/>
        <v>71.199</v>
      </c>
      <c r="K32" s="132">
        <v>23</v>
      </c>
      <c r="M32" s="12"/>
      <c r="N32" s="4"/>
      <c r="O32" s="5"/>
    </row>
    <row r="33" spans="1:11" ht="19.5" customHeight="1">
      <c r="A33" s="139">
        <v>229</v>
      </c>
      <c r="B33" s="133" t="s">
        <v>48</v>
      </c>
      <c r="C33" s="121" t="s">
        <v>29</v>
      </c>
      <c r="D33" s="72">
        <v>12.2</v>
      </c>
      <c r="E33" s="72">
        <v>10.966</v>
      </c>
      <c r="F33" s="72">
        <v>11.433</v>
      </c>
      <c r="G33" s="72">
        <v>12.3</v>
      </c>
      <c r="H33" s="72">
        <v>11.833</v>
      </c>
      <c r="I33" s="72">
        <v>11.133</v>
      </c>
      <c r="J33" s="73">
        <f t="shared" si="0"/>
        <v>69.865</v>
      </c>
      <c r="K33" s="132">
        <v>24</v>
      </c>
    </row>
    <row r="34" spans="1:11" ht="19.5" customHeight="1">
      <c r="A34" s="139">
        <v>248</v>
      </c>
      <c r="B34" s="133" t="s">
        <v>88</v>
      </c>
      <c r="C34" s="121" t="s">
        <v>81</v>
      </c>
      <c r="D34" s="72">
        <v>12.4</v>
      </c>
      <c r="E34" s="72">
        <v>11.4</v>
      </c>
      <c r="F34" s="72">
        <v>12.066</v>
      </c>
      <c r="G34" s="72">
        <v>12.1</v>
      </c>
      <c r="H34" s="72">
        <v>12.066</v>
      </c>
      <c r="I34" s="72">
        <v>9.3</v>
      </c>
      <c r="J34" s="73">
        <f t="shared" si="0"/>
        <v>69.33200000000001</v>
      </c>
      <c r="K34" s="132">
        <v>25</v>
      </c>
    </row>
    <row r="35" spans="1:11" ht="19.5" customHeight="1">
      <c r="A35" s="139">
        <v>225</v>
      </c>
      <c r="B35" s="133" t="s">
        <v>45</v>
      </c>
      <c r="C35" s="121" t="s">
        <v>42</v>
      </c>
      <c r="D35" s="72">
        <v>12.1</v>
      </c>
      <c r="E35" s="72">
        <v>10.866</v>
      </c>
      <c r="F35" s="72">
        <v>11.167</v>
      </c>
      <c r="G35" s="72">
        <v>10.966</v>
      </c>
      <c r="H35" s="72">
        <v>11.933</v>
      </c>
      <c r="I35" s="72">
        <v>11</v>
      </c>
      <c r="J35" s="73">
        <f t="shared" si="0"/>
        <v>68.03200000000001</v>
      </c>
      <c r="K35" s="132">
        <v>26</v>
      </c>
    </row>
    <row r="36" spans="1:11" ht="19.5" customHeight="1">
      <c r="A36" s="139">
        <v>231</v>
      </c>
      <c r="B36" s="133" t="s">
        <v>49</v>
      </c>
      <c r="C36" s="121" t="s">
        <v>50</v>
      </c>
      <c r="D36" s="72">
        <v>0</v>
      </c>
      <c r="E36" s="72">
        <v>12.466</v>
      </c>
      <c r="F36" s="72">
        <v>13.433</v>
      </c>
      <c r="G36" s="72">
        <v>12.533</v>
      </c>
      <c r="H36" s="72">
        <v>13.266</v>
      </c>
      <c r="I36" s="72">
        <v>13.133</v>
      </c>
      <c r="J36" s="73">
        <f t="shared" si="0"/>
        <v>64.831</v>
      </c>
      <c r="K36" s="132">
        <v>27</v>
      </c>
    </row>
    <row r="37" spans="1:11" ht="19.5" customHeight="1">
      <c r="A37" s="139">
        <v>246</v>
      </c>
      <c r="B37" s="133" t="s">
        <v>86</v>
      </c>
      <c r="C37" s="121" t="s">
        <v>81</v>
      </c>
      <c r="D37" s="72">
        <v>12.033</v>
      </c>
      <c r="E37" s="72">
        <v>8.233</v>
      </c>
      <c r="F37" s="72">
        <v>11.033</v>
      </c>
      <c r="G37" s="72">
        <v>11.433</v>
      </c>
      <c r="H37" s="72">
        <v>11.233</v>
      </c>
      <c r="I37" s="72">
        <v>10.5</v>
      </c>
      <c r="J37" s="73">
        <f t="shared" si="0"/>
        <v>64.465</v>
      </c>
      <c r="K37" s="132">
        <v>28</v>
      </c>
    </row>
    <row r="38" spans="1:11" ht="19.5" customHeight="1">
      <c r="A38" s="139">
        <v>222</v>
      </c>
      <c r="B38" s="133" t="s">
        <v>41</v>
      </c>
      <c r="C38" s="121" t="s">
        <v>42</v>
      </c>
      <c r="D38" s="72">
        <v>10.966</v>
      </c>
      <c r="E38" s="72">
        <v>12</v>
      </c>
      <c r="F38" s="72">
        <v>4.567</v>
      </c>
      <c r="G38" s="72">
        <v>13</v>
      </c>
      <c r="H38" s="72">
        <v>11.4</v>
      </c>
      <c r="I38" s="72">
        <v>12</v>
      </c>
      <c r="J38" s="73">
        <f t="shared" si="0"/>
        <v>63.933</v>
      </c>
      <c r="K38" s="132">
        <v>29</v>
      </c>
    </row>
    <row r="39" spans="1:11" ht="19.5" customHeight="1">
      <c r="A39" s="139">
        <v>235</v>
      </c>
      <c r="B39" s="133" t="s">
        <v>71</v>
      </c>
      <c r="C39" s="121" t="s">
        <v>62</v>
      </c>
      <c r="D39" s="72">
        <v>11.8</v>
      </c>
      <c r="E39" s="72">
        <v>6.5</v>
      </c>
      <c r="F39" s="72">
        <v>9.166</v>
      </c>
      <c r="G39" s="72">
        <v>11.166</v>
      </c>
      <c r="H39" s="72">
        <v>11.466</v>
      </c>
      <c r="I39" s="72">
        <v>9.233</v>
      </c>
      <c r="J39" s="73">
        <f t="shared" si="0"/>
        <v>59.331</v>
      </c>
      <c r="K39" s="132">
        <v>30</v>
      </c>
    </row>
    <row r="40" spans="1:11" ht="19.5" customHeight="1">
      <c r="A40" s="139">
        <v>224</v>
      </c>
      <c r="B40" s="133" t="s">
        <v>44</v>
      </c>
      <c r="C40" s="121" t="s">
        <v>42</v>
      </c>
      <c r="D40" s="72">
        <v>11.433</v>
      </c>
      <c r="E40" s="72">
        <v>1.5</v>
      </c>
      <c r="F40" s="72">
        <v>3.8</v>
      </c>
      <c r="G40" s="72">
        <v>0</v>
      </c>
      <c r="H40" s="72">
        <v>0</v>
      </c>
      <c r="I40" s="72">
        <v>0</v>
      </c>
      <c r="J40" s="73">
        <f t="shared" si="0"/>
        <v>16.733</v>
      </c>
      <c r="K40" s="132">
        <v>31</v>
      </c>
    </row>
    <row r="41" spans="1:11" ht="17.25" customHeight="1">
      <c r="A41" s="139"/>
      <c r="B41" s="133"/>
      <c r="C41" s="121"/>
      <c r="D41" s="72"/>
      <c r="E41" s="72"/>
      <c r="F41" s="72"/>
      <c r="G41" s="72"/>
      <c r="H41" s="72"/>
      <c r="I41" s="72"/>
      <c r="J41" s="73"/>
      <c r="K41" s="126"/>
    </row>
    <row r="42" spans="2:11" ht="15.75">
      <c r="B42" s="14" t="s">
        <v>4</v>
      </c>
      <c r="C42" s="15"/>
      <c r="D42" s="15"/>
      <c r="E42" s="15"/>
      <c r="F42" s="15"/>
      <c r="H42" s="15"/>
      <c r="I42" s="113" t="s">
        <v>32</v>
      </c>
      <c r="J42" s="113"/>
      <c r="K42" s="113"/>
    </row>
    <row r="43" spans="2:11" ht="14.25" customHeight="1">
      <c r="B43" s="14" t="s">
        <v>18</v>
      </c>
      <c r="C43" s="15"/>
      <c r="D43" s="15"/>
      <c r="E43" s="15"/>
      <c r="F43" s="15"/>
      <c r="H43" s="15"/>
      <c r="I43" s="15" t="s">
        <v>33</v>
      </c>
      <c r="J43" s="15"/>
      <c r="K43" s="15"/>
    </row>
    <row r="44" spans="2:8" ht="7.5" customHeight="1">
      <c r="B44" s="16"/>
      <c r="C44" s="15"/>
      <c r="D44" s="15"/>
      <c r="E44" s="15"/>
      <c r="F44" s="15"/>
      <c r="H44" s="15"/>
    </row>
    <row r="45" spans="2:11" ht="15.75">
      <c r="B45" s="14" t="s">
        <v>5</v>
      </c>
      <c r="C45" s="15"/>
      <c r="D45" s="15"/>
      <c r="E45" s="15"/>
      <c r="F45" s="15"/>
      <c r="I45" s="113" t="s">
        <v>116</v>
      </c>
      <c r="J45" s="113"/>
      <c r="K45" s="113"/>
    </row>
    <row r="46" spans="2:11" ht="13.5" customHeight="1">
      <c r="B46" s="14" t="s">
        <v>115</v>
      </c>
      <c r="C46" s="15"/>
      <c r="D46" s="15"/>
      <c r="E46" s="15"/>
      <c r="F46" s="15"/>
      <c r="I46" t="s">
        <v>117</v>
      </c>
      <c r="K46" s="113"/>
    </row>
    <row r="47" ht="6.75" customHeight="1"/>
    <row r="48" spans="2:12" ht="12.75" customHeight="1">
      <c r="B48" s="152" t="s">
        <v>35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ht="12.75" customHeight="1">
      <c r="A49" s="156" t="s">
        <v>163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2:12" ht="8.2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5">
      <c r="B51" s="1"/>
      <c r="C51" s="10"/>
      <c r="D51" s="155" t="s">
        <v>7</v>
      </c>
      <c r="E51" s="155"/>
      <c r="F51" s="155"/>
      <c r="G51" s="155"/>
      <c r="H51" s="155"/>
      <c r="I51" s="155"/>
      <c r="J51" s="155"/>
      <c r="K51" s="155"/>
      <c r="L51" s="155"/>
    </row>
    <row r="52" spans="2:12" ht="12.75" customHeight="1">
      <c r="B52" s="1"/>
      <c r="C52" s="10"/>
      <c r="D52" s="128"/>
      <c r="E52" s="128"/>
      <c r="F52" s="128"/>
      <c r="G52" s="128"/>
      <c r="H52" s="128"/>
      <c r="I52" s="128"/>
      <c r="J52" s="128"/>
      <c r="K52" s="128"/>
      <c r="L52" s="128"/>
    </row>
    <row r="53" spans="1:12" ht="12" customHeight="1">
      <c r="A53" s="161" t="s">
        <v>37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54" spans="2:12" ht="12" customHeight="1">
      <c r="B54" s="17" t="s">
        <v>16</v>
      </c>
      <c r="C54" s="10"/>
      <c r="D54" s="10"/>
      <c r="E54" s="10"/>
      <c r="F54" s="10"/>
      <c r="G54" s="10"/>
      <c r="H54" s="10"/>
      <c r="I54" s="10"/>
      <c r="J54" t="s">
        <v>36</v>
      </c>
      <c r="L54" s="10"/>
    </row>
    <row r="55" spans="1:12" ht="13.5" customHeight="1">
      <c r="A55" s="88" t="s">
        <v>8</v>
      </c>
      <c r="B55" s="135" t="s">
        <v>9</v>
      </c>
      <c r="C55" s="137" t="s">
        <v>34</v>
      </c>
      <c r="D55" s="6"/>
      <c r="E55" s="6"/>
      <c r="F55" s="6"/>
      <c r="G55" s="6"/>
      <c r="H55" s="6"/>
      <c r="I55" s="6"/>
      <c r="J55" s="67" t="s">
        <v>20</v>
      </c>
      <c r="K55" s="125" t="s">
        <v>10</v>
      </c>
      <c r="L55" s="157" t="s">
        <v>1</v>
      </c>
    </row>
    <row r="56" spans="1:12" ht="13.5" customHeight="1">
      <c r="A56" s="89" t="s">
        <v>19</v>
      </c>
      <c r="B56" s="136"/>
      <c r="C56" s="138"/>
      <c r="D56" s="8"/>
      <c r="E56" s="8"/>
      <c r="F56" s="8"/>
      <c r="G56" s="8"/>
      <c r="H56" s="8"/>
      <c r="I56" s="8"/>
      <c r="J56" s="68" t="s">
        <v>21</v>
      </c>
      <c r="K56" s="69" t="s">
        <v>11</v>
      </c>
      <c r="L56" s="158"/>
    </row>
    <row r="57" spans="1:12" ht="13.5" customHeight="1">
      <c r="A57" s="123">
        <v>261</v>
      </c>
      <c r="B57" s="70" t="s">
        <v>101</v>
      </c>
      <c r="C57" s="121" t="s">
        <v>98</v>
      </c>
      <c r="D57" s="72">
        <v>9.4</v>
      </c>
      <c r="E57" s="72">
        <v>9.466</v>
      </c>
      <c r="F57" s="72">
        <v>9.333</v>
      </c>
      <c r="G57" s="72">
        <v>8.866</v>
      </c>
      <c r="H57" s="72">
        <v>8.9</v>
      </c>
      <c r="I57" s="72">
        <v>8.4</v>
      </c>
      <c r="J57" s="73">
        <f aca="true" t="shared" si="1" ref="J57:J88">SUM(D57+E57+F57+G57+H57+I57)</f>
        <v>54.364999999999995</v>
      </c>
      <c r="K57" s="22">
        <f>SUM(J57+J58)</f>
        <v>138.09699999999998</v>
      </c>
      <c r="L57" s="151">
        <v>1</v>
      </c>
    </row>
    <row r="58" spans="1:12" ht="18" customHeight="1">
      <c r="A58" s="123"/>
      <c r="B58" s="70" t="s">
        <v>57</v>
      </c>
      <c r="C58" s="121"/>
      <c r="D58" s="74">
        <v>14.3</v>
      </c>
      <c r="E58" s="74">
        <v>13.733</v>
      </c>
      <c r="F58" s="74">
        <v>14.233</v>
      </c>
      <c r="G58" s="74">
        <v>13.133</v>
      </c>
      <c r="H58" s="74">
        <v>14.433</v>
      </c>
      <c r="I58" s="74">
        <v>13.9</v>
      </c>
      <c r="J58" s="75">
        <f t="shared" si="1"/>
        <v>83.732</v>
      </c>
      <c r="K58" s="76">
        <f>SUM(J57+J58)</f>
        <v>138.09699999999998</v>
      </c>
      <c r="L58" s="150"/>
    </row>
    <row r="59" spans="1:12" ht="12.75" customHeight="1">
      <c r="A59" s="141">
        <v>275</v>
      </c>
      <c r="B59" s="70" t="s">
        <v>154</v>
      </c>
      <c r="C59" s="140" t="s">
        <v>50</v>
      </c>
      <c r="D59" s="72">
        <v>9.133</v>
      </c>
      <c r="E59" s="72">
        <v>8.533</v>
      </c>
      <c r="F59" s="72">
        <v>8.9</v>
      </c>
      <c r="G59" s="72">
        <v>8.916</v>
      </c>
      <c r="H59" s="72">
        <v>8.5</v>
      </c>
      <c r="I59" s="72">
        <v>8.866</v>
      </c>
      <c r="J59" s="73">
        <f t="shared" si="1"/>
        <v>52.848</v>
      </c>
      <c r="K59" s="22">
        <f>SUM(J59+J60)</f>
        <v>135.679</v>
      </c>
      <c r="L59" s="150">
        <v>2</v>
      </c>
    </row>
    <row r="60" spans="2:12" ht="18" customHeight="1">
      <c r="B60" s="70" t="s">
        <v>155</v>
      </c>
      <c r="C60" s="140"/>
      <c r="D60" s="74">
        <v>14.533</v>
      </c>
      <c r="E60" s="74">
        <v>12.933</v>
      </c>
      <c r="F60" s="74">
        <v>14.466</v>
      </c>
      <c r="G60" s="74">
        <v>14.333</v>
      </c>
      <c r="H60" s="74">
        <v>14.066</v>
      </c>
      <c r="I60" s="74">
        <v>12.5</v>
      </c>
      <c r="J60" s="75">
        <f t="shared" si="1"/>
        <v>82.831</v>
      </c>
      <c r="K60" s="76">
        <f>SUM(J59+J60)</f>
        <v>135.679</v>
      </c>
      <c r="L60" s="150"/>
    </row>
    <row r="61" spans="1:12" s="51" customFormat="1" ht="12.75" customHeight="1">
      <c r="A61" s="123">
        <v>262</v>
      </c>
      <c r="B61" s="70" t="s">
        <v>102</v>
      </c>
      <c r="C61" s="121" t="s">
        <v>17</v>
      </c>
      <c r="D61" s="72">
        <v>9.066</v>
      </c>
      <c r="E61" s="72">
        <v>9.066</v>
      </c>
      <c r="F61" s="72">
        <v>9.2</v>
      </c>
      <c r="G61" s="72">
        <v>9.1</v>
      </c>
      <c r="H61" s="72">
        <v>9.2</v>
      </c>
      <c r="I61" s="72">
        <v>8.366</v>
      </c>
      <c r="J61" s="73">
        <f t="shared" si="1"/>
        <v>53.998000000000005</v>
      </c>
      <c r="K61" s="22">
        <f>SUM(J61+J62)</f>
        <v>133.62900000000002</v>
      </c>
      <c r="L61" s="150">
        <v>3</v>
      </c>
    </row>
    <row r="62" spans="1:12" ht="18" customHeight="1">
      <c r="A62" s="123"/>
      <c r="B62" s="70" t="s">
        <v>103</v>
      </c>
      <c r="C62" s="121"/>
      <c r="D62" s="74">
        <v>12.4</v>
      </c>
      <c r="E62" s="74">
        <v>13.766</v>
      </c>
      <c r="F62" s="74">
        <v>14.066</v>
      </c>
      <c r="G62" s="74">
        <v>13.9</v>
      </c>
      <c r="H62" s="74">
        <v>13.966</v>
      </c>
      <c r="I62" s="74">
        <v>11.533</v>
      </c>
      <c r="J62" s="75">
        <f t="shared" si="1"/>
        <v>79.631</v>
      </c>
      <c r="K62" s="76">
        <f>SUM(J61+J62)</f>
        <v>133.62900000000002</v>
      </c>
      <c r="L62" s="150"/>
    </row>
    <row r="63" spans="1:12" ht="12.75" customHeight="1">
      <c r="A63" s="123">
        <v>243</v>
      </c>
      <c r="B63" s="70" t="s">
        <v>75</v>
      </c>
      <c r="C63" s="121" t="s">
        <v>31</v>
      </c>
      <c r="D63" s="72">
        <v>9.266</v>
      </c>
      <c r="E63" s="72">
        <v>8.366</v>
      </c>
      <c r="F63" s="72">
        <v>9.4</v>
      </c>
      <c r="G63" s="72">
        <v>9.35</v>
      </c>
      <c r="H63" s="72">
        <v>5.766</v>
      </c>
      <c r="I63" s="72">
        <v>8.6</v>
      </c>
      <c r="J63" s="73">
        <f t="shared" si="1"/>
        <v>50.748</v>
      </c>
      <c r="K63" s="22">
        <f>SUM(J63+J64)</f>
        <v>133.345</v>
      </c>
      <c r="L63" s="150">
        <v>4</v>
      </c>
    </row>
    <row r="64" spans="1:12" ht="18" customHeight="1">
      <c r="A64" s="123"/>
      <c r="B64" s="70" t="s">
        <v>76</v>
      </c>
      <c r="C64" s="121"/>
      <c r="D64" s="74">
        <v>14.366</v>
      </c>
      <c r="E64" s="74">
        <v>13.366</v>
      </c>
      <c r="F64" s="74">
        <v>13.633</v>
      </c>
      <c r="G64" s="74">
        <v>14.233</v>
      </c>
      <c r="H64" s="74">
        <v>13.666</v>
      </c>
      <c r="I64" s="74">
        <v>13.333</v>
      </c>
      <c r="J64" s="75">
        <f t="shared" si="1"/>
        <v>82.597</v>
      </c>
      <c r="K64" s="76">
        <f>SUM(J63+J64)</f>
        <v>133.345</v>
      </c>
      <c r="L64" s="150"/>
    </row>
    <row r="65" spans="1:12" ht="12.75" customHeight="1">
      <c r="A65" s="123">
        <v>279</v>
      </c>
      <c r="B65" s="70" t="s">
        <v>126</v>
      </c>
      <c r="C65" s="121" t="s">
        <v>30</v>
      </c>
      <c r="D65" s="72">
        <v>9.4</v>
      </c>
      <c r="E65" s="72">
        <v>9.2</v>
      </c>
      <c r="F65" s="72">
        <v>9.466</v>
      </c>
      <c r="G65" s="72">
        <v>8.9</v>
      </c>
      <c r="H65" s="72">
        <v>7.333</v>
      </c>
      <c r="I65" s="72">
        <v>5.9</v>
      </c>
      <c r="J65" s="73">
        <f t="shared" si="1"/>
        <v>50.199</v>
      </c>
      <c r="K65" s="22">
        <f>SUM(J65+J66)</f>
        <v>132.697</v>
      </c>
      <c r="L65" s="150">
        <v>5</v>
      </c>
    </row>
    <row r="66" spans="1:12" ht="18" customHeight="1">
      <c r="A66" s="123"/>
      <c r="B66" s="70" t="s">
        <v>127</v>
      </c>
      <c r="C66" s="121"/>
      <c r="D66" s="74">
        <v>14.033</v>
      </c>
      <c r="E66" s="74">
        <v>13.8</v>
      </c>
      <c r="F66" s="74">
        <v>14.1</v>
      </c>
      <c r="G66" s="74">
        <v>14.166</v>
      </c>
      <c r="H66" s="74">
        <v>14.033</v>
      </c>
      <c r="I66" s="74">
        <v>12.366</v>
      </c>
      <c r="J66" s="75">
        <f t="shared" si="1"/>
        <v>82.498</v>
      </c>
      <c r="K66" s="76">
        <f>SUM(J65+J66)</f>
        <v>132.697</v>
      </c>
      <c r="L66" s="150"/>
    </row>
    <row r="67" spans="1:12" ht="12.75" customHeight="1">
      <c r="A67" s="123">
        <v>287</v>
      </c>
      <c r="B67" s="70" t="s">
        <v>139</v>
      </c>
      <c r="C67" s="121" t="s">
        <v>28</v>
      </c>
      <c r="D67" s="72">
        <v>8.3</v>
      </c>
      <c r="E67" s="72">
        <v>8.133</v>
      </c>
      <c r="F67" s="72">
        <v>8.1</v>
      </c>
      <c r="G67" s="72">
        <v>8.95</v>
      </c>
      <c r="H67" s="72">
        <v>8.533</v>
      </c>
      <c r="I67" s="72">
        <v>8.433</v>
      </c>
      <c r="J67" s="73">
        <f t="shared" si="1"/>
        <v>50.449000000000005</v>
      </c>
      <c r="K67" s="22">
        <f>SUM(J67+J68)</f>
        <v>130.747</v>
      </c>
      <c r="L67" s="150">
        <v>6</v>
      </c>
    </row>
    <row r="68" spans="1:12" ht="18" customHeight="1">
      <c r="A68" s="123"/>
      <c r="B68" s="70" t="s">
        <v>59</v>
      </c>
      <c r="C68" s="121"/>
      <c r="D68" s="74">
        <v>13.333</v>
      </c>
      <c r="E68" s="74">
        <v>12.766</v>
      </c>
      <c r="F68" s="74">
        <v>13.6</v>
      </c>
      <c r="G68" s="74">
        <v>14.333</v>
      </c>
      <c r="H68" s="74">
        <v>13.266</v>
      </c>
      <c r="I68" s="74">
        <v>13</v>
      </c>
      <c r="J68" s="75">
        <f t="shared" si="1"/>
        <v>80.298</v>
      </c>
      <c r="K68" s="76">
        <f>SUM(J67+J68)</f>
        <v>130.747</v>
      </c>
      <c r="L68" s="150"/>
    </row>
    <row r="69" spans="1:12" ht="12.75" customHeight="1">
      <c r="A69" s="141">
        <v>274</v>
      </c>
      <c r="B69" s="70" t="s">
        <v>152</v>
      </c>
      <c r="C69" s="140" t="s">
        <v>50</v>
      </c>
      <c r="D69" s="72">
        <v>8.7</v>
      </c>
      <c r="E69" s="72">
        <v>7.1</v>
      </c>
      <c r="F69" s="72">
        <v>9</v>
      </c>
      <c r="G69" s="72">
        <v>9</v>
      </c>
      <c r="H69" s="72">
        <v>7.6</v>
      </c>
      <c r="I69" s="72">
        <v>8.8</v>
      </c>
      <c r="J69" s="73">
        <f t="shared" si="1"/>
        <v>50.2</v>
      </c>
      <c r="K69" s="22">
        <f>SUM(J69+J70)</f>
        <v>130.132</v>
      </c>
      <c r="L69" s="150">
        <v>7</v>
      </c>
    </row>
    <row r="70" spans="1:12" ht="18" customHeight="1">
      <c r="A70" s="141"/>
      <c r="B70" s="70" t="s">
        <v>153</v>
      </c>
      <c r="C70" s="140"/>
      <c r="D70" s="74">
        <v>13.7</v>
      </c>
      <c r="E70" s="74">
        <v>13.233</v>
      </c>
      <c r="F70" s="74">
        <v>13.8</v>
      </c>
      <c r="G70" s="74">
        <v>13.733</v>
      </c>
      <c r="H70" s="74">
        <v>13.733</v>
      </c>
      <c r="I70" s="74">
        <v>11.733</v>
      </c>
      <c r="J70" s="75">
        <f t="shared" si="1"/>
        <v>79.93200000000002</v>
      </c>
      <c r="K70" s="76">
        <f>SUM(J69+J70)</f>
        <v>130.132</v>
      </c>
      <c r="L70" s="150"/>
    </row>
    <row r="71" spans="1:12" ht="12.75" customHeight="1">
      <c r="A71" s="123">
        <v>263</v>
      </c>
      <c r="B71" s="70" t="s">
        <v>104</v>
      </c>
      <c r="C71" s="121" t="s">
        <v>17</v>
      </c>
      <c r="D71" s="72">
        <v>8.233</v>
      </c>
      <c r="E71" s="72">
        <v>9.266</v>
      </c>
      <c r="F71" s="72">
        <v>9</v>
      </c>
      <c r="G71" s="72">
        <v>8.55</v>
      </c>
      <c r="H71" s="72">
        <v>8.366</v>
      </c>
      <c r="I71" s="72">
        <v>8.533</v>
      </c>
      <c r="J71" s="73">
        <f t="shared" si="1"/>
        <v>51.94800000000001</v>
      </c>
      <c r="K71" s="22">
        <f>SUM(J71+J72)</f>
        <v>128.813</v>
      </c>
      <c r="L71" s="150">
        <v>8</v>
      </c>
    </row>
    <row r="72" spans="1:12" ht="18.75" customHeight="1">
      <c r="A72" s="123"/>
      <c r="B72" s="70" t="s">
        <v>105</v>
      </c>
      <c r="C72" s="121"/>
      <c r="D72" s="74">
        <v>13.366</v>
      </c>
      <c r="E72" s="74">
        <v>13.433</v>
      </c>
      <c r="F72" s="74">
        <v>14</v>
      </c>
      <c r="G72" s="74">
        <v>10.9</v>
      </c>
      <c r="H72" s="74">
        <v>13.3</v>
      </c>
      <c r="I72" s="74">
        <v>11.866</v>
      </c>
      <c r="J72" s="75">
        <f t="shared" si="1"/>
        <v>76.865</v>
      </c>
      <c r="K72" s="76">
        <f>SUM(J71+J72)</f>
        <v>128.813</v>
      </c>
      <c r="L72" s="150"/>
    </row>
    <row r="73" spans="1:12" ht="12.75" customHeight="1">
      <c r="A73" s="123">
        <v>230</v>
      </c>
      <c r="B73" s="70" t="s">
        <v>54</v>
      </c>
      <c r="C73" s="121" t="s">
        <v>50</v>
      </c>
      <c r="D73" s="72">
        <v>8.6</v>
      </c>
      <c r="E73" s="72">
        <v>8.233</v>
      </c>
      <c r="F73" s="72">
        <v>8.567</v>
      </c>
      <c r="G73" s="72">
        <v>9.1</v>
      </c>
      <c r="H73" s="72">
        <v>8.133</v>
      </c>
      <c r="I73" s="72">
        <v>8.5</v>
      </c>
      <c r="J73" s="73">
        <f t="shared" si="1"/>
        <v>51.132999999999996</v>
      </c>
      <c r="K73" s="22">
        <f>SUM(J73+J74)</f>
        <v>128.764</v>
      </c>
      <c r="L73" s="150">
        <v>9</v>
      </c>
    </row>
    <row r="74" spans="1:12" ht="18" customHeight="1">
      <c r="A74" s="123"/>
      <c r="B74" s="70" t="s">
        <v>55</v>
      </c>
      <c r="C74" s="121"/>
      <c r="D74" s="74">
        <v>12.933</v>
      </c>
      <c r="E74" s="74">
        <v>11.966</v>
      </c>
      <c r="F74" s="74">
        <v>13.3</v>
      </c>
      <c r="G74" s="74">
        <v>13.6</v>
      </c>
      <c r="H74" s="74">
        <v>13.066</v>
      </c>
      <c r="I74" s="74">
        <v>12.766</v>
      </c>
      <c r="J74" s="75">
        <f t="shared" si="1"/>
        <v>77.631</v>
      </c>
      <c r="K74" s="76">
        <f>SUM(J73+J74)</f>
        <v>128.764</v>
      </c>
      <c r="L74" s="150"/>
    </row>
    <row r="75" spans="1:12" ht="12.75" customHeight="1">
      <c r="A75" s="123">
        <v>280</v>
      </c>
      <c r="B75" s="70" t="s">
        <v>128</v>
      </c>
      <c r="C75" s="121" t="s">
        <v>30</v>
      </c>
      <c r="D75" s="72">
        <v>8.666</v>
      </c>
      <c r="E75" s="72">
        <v>8.966</v>
      </c>
      <c r="F75" s="72">
        <v>8.366</v>
      </c>
      <c r="G75" s="72">
        <v>8.75</v>
      </c>
      <c r="H75" s="72">
        <v>6.9</v>
      </c>
      <c r="I75" s="72">
        <v>8.6</v>
      </c>
      <c r="J75" s="73">
        <f t="shared" si="1"/>
        <v>50.248</v>
      </c>
      <c r="K75" s="22">
        <f>SUM(J75+J76)</f>
        <v>128.28</v>
      </c>
      <c r="L75" s="150">
        <v>10</v>
      </c>
    </row>
    <row r="76" spans="1:12" ht="18" customHeight="1">
      <c r="A76" s="123"/>
      <c r="B76" s="70" t="s">
        <v>129</v>
      </c>
      <c r="C76" s="121"/>
      <c r="D76" s="74">
        <v>12.933</v>
      </c>
      <c r="E76" s="74">
        <v>13.733</v>
      </c>
      <c r="F76" s="74">
        <v>12.9</v>
      </c>
      <c r="G76" s="74">
        <v>13.066</v>
      </c>
      <c r="H76" s="74">
        <v>12.6</v>
      </c>
      <c r="I76" s="74">
        <v>12.8</v>
      </c>
      <c r="J76" s="75">
        <f t="shared" si="1"/>
        <v>78.032</v>
      </c>
      <c r="K76" s="76">
        <f>SUM(J75+J76)</f>
        <v>128.28</v>
      </c>
      <c r="L76" s="150"/>
    </row>
    <row r="77" spans="1:12" ht="12.75" customHeight="1">
      <c r="A77" s="123">
        <v>245</v>
      </c>
      <c r="B77" s="70" t="s">
        <v>78</v>
      </c>
      <c r="C77" s="121" t="s">
        <v>31</v>
      </c>
      <c r="D77" s="72">
        <v>8.333</v>
      </c>
      <c r="E77" s="72">
        <v>8.933</v>
      </c>
      <c r="F77" s="72">
        <v>8.366</v>
      </c>
      <c r="G77" s="72">
        <v>8.333</v>
      </c>
      <c r="H77" s="72">
        <v>8.066</v>
      </c>
      <c r="I77" s="72">
        <v>8.366</v>
      </c>
      <c r="J77" s="73">
        <f t="shared" si="1"/>
        <v>50.397</v>
      </c>
      <c r="K77" s="22">
        <f>SUM(J77+J78)</f>
        <v>127.72800000000001</v>
      </c>
      <c r="L77" s="150">
        <v>11</v>
      </c>
    </row>
    <row r="78" spans="1:12" ht="18" customHeight="1">
      <c r="A78" s="123"/>
      <c r="B78" s="70" t="s">
        <v>61</v>
      </c>
      <c r="C78" s="121"/>
      <c r="D78" s="74">
        <v>13.333</v>
      </c>
      <c r="E78" s="74">
        <v>13.633</v>
      </c>
      <c r="F78" s="74">
        <v>12.6</v>
      </c>
      <c r="G78" s="74">
        <v>12.333</v>
      </c>
      <c r="H78" s="74">
        <v>13.166</v>
      </c>
      <c r="I78" s="74">
        <v>12.266</v>
      </c>
      <c r="J78" s="75">
        <f t="shared" si="1"/>
        <v>77.331</v>
      </c>
      <c r="K78" s="76">
        <f>SUM(J77+J78)</f>
        <v>127.72800000000001</v>
      </c>
      <c r="L78" s="150"/>
    </row>
    <row r="79" spans="1:12" ht="12.75" customHeight="1">
      <c r="A79" s="123">
        <v>267</v>
      </c>
      <c r="B79" s="70" t="s">
        <v>122</v>
      </c>
      <c r="C79" s="121" t="s">
        <v>29</v>
      </c>
      <c r="D79" s="72">
        <v>8.666</v>
      </c>
      <c r="E79" s="72">
        <v>9.2</v>
      </c>
      <c r="F79" s="72">
        <v>8.933</v>
      </c>
      <c r="G79" s="72">
        <v>8.717</v>
      </c>
      <c r="H79" s="72">
        <v>6.3</v>
      </c>
      <c r="I79" s="72">
        <v>8.7</v>
      </c>
      <c r="J79" s="73">
        <f t="shared" si="1"/>
        <v>50.51599999999999</v>
      </c>
      <c r="K79" s="22">
        <f>SUM(J79+J80)</f>
        <v>126.648</v>
      </c>
      <c r="L79" s="150">
        <v>12</v>
      </c>
    </row>
    <row r="80" spans="1:12" ht="18" customHeight="1">
      <c r="A80" s="123"/>
      <c r="B80" s="70" t="s">
        <v>123</v>
      </c>
      <c r="C80" s="121"/>
      <c r="D80" s="74">
        <v>13.5</v>
      </c>
      <c r="E80" s="74">
        <v>13.3</v>
      </c>
      <c r="F80" s="74">
        <v>13.466</v>
      </c>
      <c r="G80" s="74">
        <v>14.033</v>
      </c>
      <c r="H80" s="74">
        <v>12.9</v>
      </c>
      <c r="I80" s="74">
        <v>8.933</v>
      </c>
      <c r="J80" s="75">
        <f t="shared" si="1"/>
        <v>76.132</v>
      </c>
      <c r="K80" s="76">
        <f>SUM(J79+J80)</f>
        <v>126.648</v>
      </c>
      <c r="L80" s="150"/>
    </row>
    <row r="81" spans="1:12" ht="12.75" customHeight="1">
      <c r="A81" s="123">
        <v>286</v>
      </c>
      <c r="B81" s="70" t="s">
        <v>138</v>
      </c>
      <c r="C81" s="121" t="s">
        <v>28</v>
      </c>
      <c r="D81" s="72">
        <v>7.5</v>
      </c>
      <c r="E81" s="72">
        <v>6.733</v>
      </c>
      <c r="F81" s="72">
        <v>8.766</v>
      </c>
      <c r="G81" s="72">
        <v>8.766</v>
      </c>
      <c r="H81" s="72">
        <v>8.4</v>
      </c>
      <c r="I81" s="72">
        <v>8.4</v>
      </c>
      <c r="J81" s="73">
        <f t="shared" si="1"/>
        <v>48.565</v>
      </c>
      <c r="K81" s="22">
        <f>SUM(J81+J82)</f>
        <v>126.53</v>
      </c>
      <c r="L81" s="150">
        <v>13</v>
      </c>
    </row>
    <row r="82" spans="1:12" ht="18" customHeight="1">
      <c r="A82" s="123"/>
      <c r="B82" s="70" t="s">
        <v>61</v>
      </c>
      <c r="C82" s="121"/>
      <c r="D82" s="74">
        <v>14.1</v>
      </c>
      <c r="E82" s="74">
        <v>11.833</v>
      </c>
      <c r="F82" s="74">
        <v>13.6</v>
      </c>
      <c r="G82" s="74">
        <v>14.1</v>
      </c>
      <c r="H82" s="74">
        <v>12.966</v>
      </c>
      <c r="I82" s="74">
        <v>11.366</v>
      </c>
      <c r="J82" s="75">
        <f t="shared" si="1"/>
        <v>77.965</v>
      </c>
      <c r="K82" s="76">
        <f>SUM(J81+J82)</f>
        <v>126.53</v>
      </c>
      <c r="L82" s="150"/>
    </row>
    <row r="83" spans="1:12" ht="12.75" customHeight="1">
      <c r="A83" s="123">
        <v>233</v>
      </c>
      <c r="B83" s="70" t="s">
        <v>58</v>
      </c>
      <c r="C83" s="121" t="s">
        <v>50</v>
      </c>
      <c r="D83" s="72">
        <v>7.666</v>
      </c>
      <c r="E83" s="72">
        <v>8.633</v>
      </c>
      <c r="F83" s="72">
        <v>8.533</v>
      </c>
      <c r="G83" s="72">
        <v>8.733</v>
      </c>
      <c r="H83" s="72">
        <v>8.133</v>
      </c>
      <c r="I83" s="72">
        <v>8.366</v>
      </c>
      <c r="J83" s="73">
        <f t="shared" si="1"/>
        <v>50.06399999999999</v>
      </c>
      <c r="K83" s="22">
        <f>SUM(J83+J84)</f>
        <v>125.463</v>
      </c>
      <c r="L83" s="150">
        <v>14</v>
      </c>
    </row>
    <row r="84" spans="1:12" s="145" customFormat="1" ht="18" customHeight="1">
      <c r="A84" s="123"/>
      <c r="B84" s="70" t="s">
        <v>59</v>
      </c>
      <c r="C84" s="121"/>
      <c r="D84" s="74">
        <v>13.8</v>
      </c>
      <c r="E84" s="74">
        <v>10.366</v>
      </c>
      <c r="F84" s="74">
        <v>13.3</v>
      </c>
      <c r="G84" s="74">
        <v>12.933</v>
      </c>
      <c r="H84" s="74">
        <v>13.2</v>
      </c>
      <c r="I84" s="74">
        <v>11.8</v>
      </c>
      <c r="J84" s="75">
        <f t="shared" si="1"/>
        <v>75.399</v>
      </c>
      <c r="K84" s="76">
        <f>SUM(J83+J84)</f>
        <v>125.463</v>
      </c>
      <c r="L84" s="150"/>
    </row>
    <row r="85" spans="1:12" ht="12.75" customHeight="1">
      <c r="A85" s="123">
        <v>281</v>
      </c>
      <c r="B85" s="70" t="s">
        <v>130</v>
      </c>
      <c r="C85" s="121" t="s">
        <v>30</v>
      </c>
      <c r="D85" s="72">
        <v>7.166</v>
      </c>
      <c r="E85" s="72">
        <v>9.4</v>
      </c>
      <c r="F85" s="72">
        <v>8</v>
      </c>
      <c r="G85" s="72">
        <v>8.85</v>
      </c>
      <c r="H85" s="72">
        <v>7.966</v>
      </c>
      <c r="I85" s="72">
        <v>7.566</v>
      </c>
      <c r="J85" s="73">
        <f t="shared" si="1"/>
        <v>48.94800000000001</v>
      </c>
      <c r="K85" s="22">
        <f>SUM(J85+J86)</f>
        <v>124.44700000000002</v>
      </c>
      <c r="L85" s="150">
        <v>15</v>
      </c>
    </row>
    <row r="86" spans="1:12" ht="18" customHeight="1">
      <c r="A86" s="123"/>
      <c r="B86" s="70" t="s">
        <v>55</v>
      </c>
      <c r="C86" s="122"/>
      <c r="D86" s="74">
        <v>13.533</v>
      </c>
      <c r="E86" s="74">
        <v>12.9</v>
      </c>
      <c r="F86" s="74">
        <v>11.966</v>
      </c>
      <c r="G86" s="74">
        <v>13.1</v>
      </c>
      <c r="H86" s="74">
        <v>12.3</v>
      </c>
      <c r="I86" s="74">
        <v>11.7</v>
      </c>
      <c r="J86" s="75">
        <f t="shared" si="1"/>
        <v>75.49900000000001</v>
      </c>
      <c r="K86" s="76">
        <f>SUM(J85+J86)</f>
        <v>124.44700000000002</v>
      </c>
      <c r="L86" s="150"/>
    </row>
    <row r="87" spans="1:12" ht="12.75" customHeight="1">
      <c r="A87" s="123">
        <v>285</v>
      </c>
      <c r="B87" s="70" t="s">
        <v>137</v>
      </c>
      <c r="C87" s="121" t="s">
        <v>28</v>
      </c>
      <c r="D87" s="72">
        <v>9.1</v>
      </c>
      <c r="E87" s="72">
        <v>8.9</v>
      </c>
      <c r="F87" s="72">
        <v>8.566</v>
      </c>
      <c r="G87" s="72">
        <v>8.85</v>
      </c>
      <c r="H87" s="72">
        <v>8.166</v>
      </c>
      <c r="I87" s="72">
        <v>5.5</v>
      </c>
      <c r="J87" s="73">
        <f t="shared" si="1"/>
        <v>49.08200000000001</v>
      </c>
      <c r="K87" s="22">
        <f>SUM(J87+J88)</f>
        <v>124.147</v>
      </c>
      <c r="L87" s="150">
        <v>16</v>
      </c>
    </row>
    <row r="88" spans="1:12" ht="18" customHeight="1">
      <c r="A88" s="123"/>
      <c r="B88" s="70" t="s">
        <v>66</v>
      </c>
      <c r="C88" s="121"/>
      <c r="D88" s="74">
        <v>11.4</v>
      </c>
      <c r="E88" s="74">
        <v>13.533</v>
      </c>
      <c r="F88" s="74">
        <v>12.866</v>
      </c>
      <c r="G88" s="74">
        <v>13.433</v>
      </c>
      <c r="H88" s="74">
        <v>12.633</v>
      </c>
      <c r="I88" s="74">
        <v>11.2</v>
      </c>
      <c r="J88" s="75">
        <f t="shared" si="1"/>
        <v>75.065</v>
      </c>
      <c r="K88" s="76">
        <f>SUM(J87+J88)</f>
        <v>124.147</v>
      </c>
      <c r="L88" s="150"/>
    </row>
    <row r="89" spans="1:12" ht="12.75" customHeight="1">
      <c r="A89" s="123">
        <v>250</v>
      </c>
      <c r="B89" s="70" t="s">
        <v>82</v>
      </c>
      <c r="C89" s="121" t="s">
        <v>81</v>
      </c>
      <c r="D89" s="72">
        <v>7.033</v>
      </c>
      <c r="E89" s="72">
        <v>8</v>
      </c>
      <c r="F89" s="72">
        <v>9.1</v>
      </c>
      <c r="G89" s="72">
        <v>8.583</v>
      </c>
      <c r="H89" s="72">
        <v>8</v>
      </c>
      <c r="I89" s="72">
        <v>8.166</v>
      </c>
      <c r="J89" s="73">
        <f aca="true" t="shared" si="2" ref="J89:J120">SUM(D89+E89+F89+G89+H89+I89)</f>
        <v>48.882000000000005</v>
      </c>
      <c r="K89" s="22">
        <f>SUM(J89+J90)</f>
        <v>124.047</v>
      </c>
      <c r="L89" s="150">
        <v>17</v>
      </c>
    </row>
    <row r="90" spans="1:12" ht="18" customHeight="1">
      <c r="A90" s="123"/>
      <c r="B90" s="70" t="s">
        <v>83</v>
      </c>
      <c r="C90" s="121"/>
      <c r="D90" s="74">
        <v>12.7</v>
      </c>
      <c r="E90" s="74">
        <v>11.033</v>
      </c>
      <c r="F90" s="74">
        <v>13.9</v>
      </c>
      <c r="G90" s="74">
        <v>12.266</v>
      </c>
      <c r="H90" s="74">
        <v>12.466</v>
      </c>
      <c r="I90" s="74">
        <v>12.8</v>
      </c>
      <c r="J90" s="75">
        <f t="shared" si="2"/>
        <v>75.16499999999999</v>
      </c>
      <c r="K90" s="76">
        <f>SUM(J89+J90)</f>
        <v>124.047</v>
      </c>
      <c r="L90" s="150"/>
    </row>
    <row r="91" spans="1:12" ht="12.75" customHeight="1">
      <c r="A91" s="123">
        <v>244</v>
      </c>
      <c r="B91" s="70" t="s">
        <v>77</v>
      </c>
      <c r="C91" s="121" t="s">
        <v>31</v>
      </c>
      <c r="D91" s="72">
        <v>8.1</v>
      </c>
      <c r="E91" s="72">
        <v>7.8</v>
      </c>
      <c r="F91" s="72">
        <v>8.333</v>
      </c>
      <c r="G91" s="72">
        <v>9.066</v>
      </c>
      <c r="H91" s="72">
        <v>7.166</v>
      </c>
      <c r="I91" s="72">
        <v>4.8</v>
      </c>
      <c r="J91" s="73">
        <f t="shared" si="2"/>
        <v>45.265</v>
      </c>
      <c r="K91" s="22">
        <f>SUM(J91+J92)</f>
        <v>121.49799999999999</v>
      </c>
      <c r="L91" s="150">
        <v>18</v>
      </c>
    </row>
    <row r="92" spans="1:12" s="145" customFormat="1" ht="18" customHeight="1">
      <c r="A92" s="123"/>
      <c r="B92" s="70" t="s">
        <v>57</v>
      </c>
      <c r="C92" s="121"/>
      <c r="D92" s="74">
        <v>13</v>
      </c>
      <c r="E92" s="74">
        <v>13.3</v>
      </c>
      <c r="F92" s="74">
        <v>12.5</v>
      </c>
      <c r="G92" s="74">
        <v>12.3</v>
      </c>
      <c r="H92" s="74">
        <v>12.433</v>
      </c>
      <c r="I92" s="74">
        <v>12.7</v>
      </c>
      <c r="J92" s="75">
        <f t="shared" si="2"/>
        <v>76.23299999999999</v>
      </c>
      <c r="K92" s="76">
        <f>SUM(J91+J92)</f>
        <v>121.49799999999999</v>
      </c>
      <c r="L92" s="150"/>
    </row>
    <row r="93" spans="1:12" ht="12.75" customHeight="1">
      <c r="A93" s="123">
        <v>251</v>
      </c>
      <c r="B93" s="70" t="s">
        <v>84</v>
      </c>
      <c r="C93" s="121" t="s">
        <v>81</v>
      </c>
      <c r="D93" s="72">
        <v>7.733</v>
      </c>
      <c r="E93" s="72">
        <v>7.8</v>
      </c>
      <c r="F93" s="72">
        <v>7.866</v>
      </c>
      <c r="G93" s="72">
        <v>8.583</v>
      </c>
      <c r="H93" s="72">
        <v>7.3</v>
      </c>
      <c r="I93" s="72">
        <v>7.9</v>
      </c>
      <c r="J93" s="73">
        <f t="shared" si="2"/>
        <v>47.181999999999995</v>
      </c>
      <c r="K93" s="22">
        <f>SUM(J93+J94)</f>
        <v>119.613</v>
      </c>
      <c r="L93" s="150">
        <v>19</v>
      </c>
    </row>
    <row r="94" spans="1:12" ht="18" customHeight="1">
      <c r="A94" s="123"/>
      <c r="B94" s="70" t="s">
        <v>85</v>
      </c>
      <c r="C94" s="121"/>
      <c r="D94" s="74">
        <v>12.433</v>
      </c>
      <c r="E94" s="74">
        <v>12.8</v>
      </c>
      <c r="F94" s="74">
        <v>11.666</v>
      </c>
      <c r="G94" s="74">
        <v>11.7</v>
      </c>
      <c r="H94" s="74">
        <v>12.366</v>
      </c>
      <c r="I94" s="74">
        <v>11.466</v>
      </c>
      <c r="J94" s="75">
        <f t="shared" si="2"/>
        <v>72.431</v>
      </c>
      <c r="K94" s="76">
        <f>SUM(J93+J94)</f>
        <v>119.613</v>
      </c>
      <c r="L94" s="150"/>
    </row>
    <row r="95" spans="1:12" ht="12.75" customHeight="1">
      <c r="A95" s="123">
        <v>249</v>
      </c>
      <c r="B95" s="70" t="s">
        <v>79</v>
      </c>
      <c r="C95" s="121" t="s">
        <v>81</v>
      </c>
      <c r="D95" s="72">
        <v>7.6</v>
      </c>
      <c r="E95" s="72">
        <v>9.033</v>
      </c>
      <c r="F95" s="72">
        <v>8.3</v>
      </c>
      <c r="G95" s="72">
        <v>6.583</v>
      </c>
      <c r="H95" s="72">
        <v>7.866</v>
      </c>
      <c r="I95" s="72">
        <v>8.2</v>
      </c>
      <c r="J95" s="73">
        <f t="shared" si="2"/>
        <v>47.581999999999994</v>
      </c>
      <c r="K95" s="22">
        <f>SUM(J95+J96)</f>
        <v>119.58099999999999</v>
      </c>
      <c r="L95" s="150">
        <v>20</v>
      </c>
    </row>
    <row r="96" spans="1:12" ht="17.25" customHeight="1">
      <c r="A96" s="123"/>
      <c r="B96" s="70" t="s">
        <v>80</v>
      </c>
      <c r="C96" s="121"/>
      <c r="D96" s="74">
        <v>11.5</v>
      </c>
      <c r="E96" s="74">
        <v>14.3</v>
      </c>
      <c r="F96" s="74">
        <v>11.6</v>
      </c>
      <c r="G96" s="74">
        <v>10.2</v>
      </c>
      <c r="H96" s="74">
        <v>12.566</v>
      </c>
      <c r="I96" s="74">
        <v>11.833</v>
      </c>
      <c r="J96" s="75">
        <f t="shared" si="2"/>
        <v>71.999</v>
      </c>
      <c r="K96" s="76">
        <f>SUM(J95+J96)</f>
        <v>119.58099999999999</v>
      </c>
      <c r="L96" s="150"/>
    </row>
    <row r="97" spans="1:12" ht="12.75" customHeight="1">
      <c r="A97" s="123">
        <v>268</v>
      </c>
      <c r="B97" s="70" t="s">
        <v>124</v>
      </c>
      <c r="C97" s="121" t="s">
        <v>29</v>
      </c>
      <c r="D97" s="72">
        <v>8.133</v>
      </c>
      <c r="E97" s="72">
        <v>4.3</v>
      </c>
      <c r="F97" s="72">
        <v>8.433</v>
      </c>
      <c r="G97" s="72">
        <v>8.567</v>
      </c>
      <c r="H97" s="72">
        <v>8.433</v>
      </c>
      <c r="I97" s="72">
        <v>4.666</v>
      </c>
      <c r="J97" s="73">
        <f t="shared" si="2"/>
        <v>42.532</v>
      </c>
      <c r="K97" s="22">
        <f>SUM(J97+J98)</f>
        <v>118.63</v>
      </c>
      <c r="L97" s="150">
        <v>21</v>
      </c>
    </row>
    <row r="98" spans="1:12" ht="18" customHeight="1">
      <c r="A98" s="123"/>
      <c r="B98" s="70" t="s">
        <v>125</v>
      </c>
      <c r="C98" s="122"/>
      <c r="D98" s="74">
        <v>12.266</v>
      </c>
      <c r="E98" s="74">
        <v>11.533</v>
      </c>
      <c r="F98" s="74">
        <v>12.533</v>
      </c>
      <c r="G98" s="74">
        <v>14.1</v>
      </c>
      <c r="H98" s="74">
        <v>12.866</v>
      </c>
      <c r="I98" s="74">
        <v>12.8</v>
      </c>
      <c r="J98" s="75">
        <f t="shared" si="2"/>
        <v>76.098</v>
      </c>
      <c r="K98" s="76">
        <f>SUM(J97+J98)</f>
        <v>118.63</v>
      </c>
      <c r="L98" s="150"/>
    </row>
    <row r="99" spans="1:12" ht="12.75" customHeight="1">
      <c r="A99" s="123">
        <v>228</v>
      </c>
      <c r="B99" s="70" t="s">
        <v>51</v>
      </c>
      <c r="C99" s="121" t="s">
        <v>53</v>
      </c>
      <c r="D99" s="72">
        <v>5.4</v>
      </c>
      <c r="E99" s="72">
        <v>5.6</v>
      </c>
      <c r="F99" s="72">
        <v>9</v>
      </c>
      <c r="G99" s="72">
        <v>8.733</v>
      </c>
      <c r="H99" s="72">
        <v>8.1</v>
      </c>
      <c r="I99" s="72">
        <v>6.266</v>
      </c>
      <c r="J99" s="73">
        <f t="shared" si="2"/>
        <v>43.099</v>
      </c>
      <c r="K99" s="22">
        <f>SUM(J99+J100)</f>
        <v>118.59799999999998</v>
      </c>
      <c r="L99" s="150">
        <v>22</v>
      </c>
    </row>
    <row r="100" spans="1:12" ht="29.25" customHeight="1">
      <c r="A100" s="123"/>
      <c r="B100" s="70" t="s">
        <v>52</v>
      </c>
      <c r="C100" s="121"/>
      <c r="D100" s="74">
        <v>12.866</v>
      </c>
      <c r="E100" s="74">
        <v>12.4</v>
      </c>
      <c r="F100" s="74">
        <v>13.1</v>
      </c>
      <c r="G100" s="74">
        <v>13.1</v>
      </c>
      <c r="H100" s="74">
        <v>11.533</v>
      </c>
      <c r="I100" s="74">
        <v>12.5</v>
      </c>
      <c r="J100" s="75">
        <f t="shared" si="2"/>
        <v>75.499</v>
      </c>
      <c r="K100" s="76">
        <f>SUM(J99+J100)</f>
        <v>118.59799999999998</v>
      </c>
      <c r="L100" s="150"/>
    </row>
    <row r="101" spans="1:12" ht="12.75" customHeight="1">
      <c r="A101" s="123">
        <v>255</v>
      </c>
      <c r="B101" s="70" t="s">
        <v>93</v>
      </c>
      <c r="C101" s="121" t="s">
        <v>50</v>
      </c>
      <c r="D101" s="72">
        <v>7.6</v>
      </c>
      <c r="E101" s="72">
        <v>4</v>
      </c>
      <c r="F101" s="72">
        <v>7.567</v>
      </c>
      <c r="G101" s="72">
        <v>7.766</v>
      </c>
      <c r="H101" s="72">
        <v>8.133</v>
      </c>
      <c r="I101" s="72">
        <v>8.133</v>
      </c>
      <c r="J101" s="73">
        <f t="shared" si="2"/>
        <v>43.199</v>
      </c>
      <c r="K101" s="22">
        <f>SUM(J101+J102)</f>
        <v>116.364</v>
      </c>
      <c r="L101" s="150">
        <v>23</v>
      </c>
    </row>
    <row r="102" spans="1:12" ht="18" customHeight="1">
      <c r="A102" s="123"/>
      <c r="B102" s="70" t="s">
        <v>94</v>
      </c>
      <c r="C102" s="121"/>
      <c r="D102" s="74">
        <v>12.066</v>
      </c>
      <c r="E102" s="74">
        <v>11.5</v>
      </c>
      <c r="F102" s="74">
        <v>12.666</v>
      </c>
      <c r="G102" s="74">
        <v>12.933</v>
      </c>
      <c r="H102" s="74">
        <v>11.3</v>
      </c>
      <c r="I102" s="74">
        <v>12.7</v>
      </c>
      <c r="J102" s="75">
        <f t="shared" si="2"/>
        <v>73.165</v>
      </c>
      <c r="K102" s="76">
        <f>SUM(J101+J102)</f>
        <v>116.364</v>
      </c>
      <c r="L102" s="150"/>
    </row>
    <row r="103" spans="1:12" ht="12.75" customHeight="1">
      <c r="A103" s="123">
        <v>239</v>
      </c>
      <c r="B103" s="70" t="s">
        <v>69</v>
      </c>
      <c r="C103" s="121" t="s">
        <v>31</v>
      </c>
      <c r="D103" s="72">
        <v>7.1</v>
      </c>
      <c r="E103" s="72">
        <v>5</v>
      </c>
      <c r="F103" s="72">
        <v>8.5</v>
      </c>
      <c r="G103" s="72">
        <v>8.8</v>
      </c>
      <c r="H103" s="72">
        <v>5.4</v>
      </c>
      <c r="I103" s="72">
        <v>8.266</v>
      </c>
      <c r="J103" s="73">
        <f t="shared" si="2"/>
        <v>43.066</v>
      </c>
      <c r="K103" s="22">
        <f>SUM(J103+J104)</f>
        <v>113.131</v>
      </c>
      <c r="L103" s="150">
        <v>24</v>
      </c>
    </row>
    <row r="104" spans="1:12" ht="18" customHeight="1">
      <c r="A104" s="123"/>
      <c r="B104" s="70" t="s">
        <v>70</v>
      </c>
      <c r="C104" s="121"/>
      <c r="D104" s="74">
        <v>11.7</v>
      </c>
      <c r="E104" s="74">
        <v>11</v>
      </c>
      <c r="F104" s="74">
        <v>10.9</v>
      </c>
      <c r="G104" s="74">
        <v>13.066</v>
      </c>
      <c r="H104" s="74">
        <v>11.733</v>
      </c>
      <c r="I104" s="74">
        <v>11.666</v>
      </c>
      <c r="J104" s="75">
        <f t="shared" si="2"/>
        <v>70.065</v>
      </c>
      <c r="K104" s="76">
        <f>SUM(J103+J104)</f>
        <v>113.131</v>
      </c>
      <c r="L104" s="150"/>
    </row>
    <row r="105" spans="1:12" ht="12.75" customHeight="1">
      <c r="A105" s="123">
        <v>234</v>
      </c>
      <c r="B105" s="70" t="s">
        <v>60</v>
      </c>
      <c r="C105" s="121" t="s">
        <v>62</v>
      </c>
      <c r="D105" s="72">
        <v>7.3</v>
      </c>
      <c r="E105" s="72">
        <v>5.4</v>
      </c>
      <c r="F105" s="72">
        <v>8.267</v>
      </c>
      <c r="G105" s="72">
        <v>8.4</v>
      </c>
      <c r="H105" s="72">
        <v>4.833</v>
      </c>
      <c r="I105" s="72">
        <v>7.333</v>
      </c>
      <c r="J105" s="73">
        <f t="shared" si="2"/>
        <v>41.532999999999994</v>
      </c>
      <c r="K105" s="22">
        <f>SUM(J105+J106)</f>
        <v>111.83099999999999</v>
      </c>
      <c r="L105" s="150">
        <v>25</v>
      </c>
    </row>
    <row r="106" spans="1:12" ht="18" customHeight="1">
      <c r="A106" s="123"/>
      <c r="B106" s="70" t="s">
        <v>61</v>
      </c>
      <c r="C106" s="121"/>
      <c r="D106" s="74">
        <v>11.766</v>
      </c>
      <c r="E106" s="74">
        <v>12.4</v>
      </c>
      <c r="F106" s="74">
        <v>12</v>
      </c>
      <c r="G106" s="74">
        <v>11.8</v>
      </c>
      <c r="H106" s="74">
        <v>11.466</v>
      </c>
      <c r="I106" s="74">
        <v>10.866</v>
      </c>
      <c r="J106" s="75">
        <f t="shared" si="2"/>
        <v>70.298</v>
      </c>
      <c r="K106" s="76">
        <f>SUM(J105+J106)</f>
        <v>111.83099999999999</v>
      </c>
      <c r="L106" s="150"/>
    </row>
    <row r="107" spans="1:12" ht="12.75" customHeight="1">
      <c r="A107" s="141">
        <v>273</v>
      </c>
      <c r="B107" s="70" t="s">
        <v>151</v>
      </c>
      <c r="C107" s="140" t="s">
        <v>50</v>
      </c>
      <c r="D107" s="72">
        <v>8.866</v>
      </c>
      <c r="E107" s="72">
        <v>9.3</v>
      </c>
      <c r="F107" s="72">
        <v>8.466</v>
      </c>
      <c r="G107" s="72">
        <v>9.016</v>
      </c>
      <c r="H107" s="72">
        <v>8.266</v>
      </c>
      <c r="I107" s="72">
        <v>8.433</v>
      </c>
      <c r="J107" s="73">
        <f t="shared" si="2"/>
        <v>52.346999999999994</v>
      </c>
      <c r="K107" s="22">
        <f>SUM(J107+J108)</f>
        <v>102.54599999999999</v>
      </c>
      <c r="L107" s="150">
        <v>26</v>
      </c>
    </row>
    <row r="108" spans="1:12" ht="18" customHeight="1">
      <c r="A108" s="141"/>
      <c r="B108" s="70" t="s">
        <v>96</v>
      </c>
      <c r="C108" s="140"/>
      <c r="D108" s="74">
        <v>0</v>
      </c>
      <c r="E108" s="74">
        <v>12.466</v>
      </c>
      <c r="F108" s="74">
        <v>11.9</v>
      </c>
      <c r="G108" s="74">
        <v>0</v>
      </c>
      <c r="H108" s="74">
        <v>12.8</v>
      </c>
      <c r="I108" s="74">
        <v>13.033</v>
      </c>
      <c r="J108" s="75">
        <f t="shared" si="2"/>
        <v>50.199</v>
      </c>
      <c r="K108" s="76">
        <f>SUM(J107+J108)</f>
        <v>102.54599999999999</v>
      </c>
      <c r="L108" s="150"/>
    </row>
    <row r="109" spans="1:12" ht="12.75" customHeight="1">
      <c r="A109" s="123">
        <v>236</v>
      </c>
      <c r="B109" s="70" t="s">
        <v>63</v>
      </c>
      <c r="C109" s="121" t="s">
        <v>62</v>
      </c>
      <c r="D109" s="72">
        <v>5.2</v>
      </c>
      <c r="E109" s="72">
        <v>4.866</v>
      </c>
      <c r="F109" s="72">
        <v>5.2</v>
      </c>
      <c r="G109" s="72">
        <v>7.25</v>
      </c>
      <c r="H109" s="72">
        <v>3.766</v>
      </c>
      <c r="I109" s="72">
        <v>3.6</v>
      </c>
      <c r="J109" s="73">
        <f t="shared" si="2"/>
        <v>29.881999999999998</v>
      </c>
      <c r="K109" s="22">
        <f>SUM(J109+J110)</f>
        <v>98.214</v>
      </c>
      <c r="L109" s="150">
        <v>27</v>
      </c>
    </row>
    <row r="110" spans="1:12" ht="18" customHeight="1">
      <c r="A110" s="123"/>
      <c r="B110" s="70" t="s">
        <v>64</v>
      </c>
      <c r="C110" s="121"/>
      <c r="D110" s="74">
        <v>12.033</v>
      </c>
      <c r="E110" s="74">
        <v>12.2</v>
      </c>
      <c r="F110" s="74">
        <v>9.2</v>
      </c>
      <c r="G110" s="74">
        <v>11.333</v>
      </c>
      <c r="H110" s="74">
        <v>12.166</v>
      </c>
      <c r="I110" s="74">
        <v>11.4</v>
      </c>
      <c r="J110" s="75">
        <f t="shared" si="2"/>
        <v>68.332</v>
      </c>
      <c r="K110" s="76">
        <f>SUM(J109+J110)</f>
        <v>98.214</v>
      </c>
      <c r="L110" s="150"/>
    </row>
    <row r="111" spans="1:12" ht="12.75" customHeight="1">
      <c r="A111" s="123">
        <v>238</v>
      </c>
      <c r="B111" s="70" t="s">
        <v>67</v>
      </c>
      <c r="C111" s="121" t="s">
        <v>28</v>
      </c>
      <c r="D111" s="72">
        <v>0</v>
      </c>
      <c r="E111" s="72">
        <v>9.266</v>
      </c>
      <c r="F111" s="72">
        <v>8.733</v>
      </c>
      <c r="G111" s="72">
        <v>0</v>
      </c>
      <c r="H111" s="72">
        <v>0</v>
      </c>
      <c r="I111" s="72">
        <v>9.133</v>
      </c>
      <c r="J111" s="73">
        <f t="shared" si="2"/>
        <v>27.132</v>
      </c>
      <c r="K111" s="22">
        <f>SUM(J111+J112)</f>
        <v>67.431</v>
      </c>
      <c r="L111" s="150">
        <v>28</v>
      </c>
    </row>
    <row r="112" spans="1:12" ht="18" customHeight="1">
      <c r="A112" s="123"/>
      <c r="B112" s="70" t="s">
        <v>68</v>
      </c>
      <c r="C112" s="121"/>
      <c r="D112" s="74">
        <v>0</v>
      </c>
      <c r="E112" s="74">
        <v>14.033</v>
      </c>
      <c r="F112" s="74">
        <v>13.5</v>
      </c>
      <c r="G112" s="74">
        <v>0</v>
      </c>
      <c r="H112" s="74">
        <v>0</v>
      </c>
      <c r="I112" s="74">
        <v>12.766</v>
      </c>
      <c r="J112" s="75">
        <f t="shared" si="2"/>
        <v>40.299</v>
      </c>
      <c r="K112" s="76">
        <f>SUM(J111+J112)</f>
        <v>67.431</v>
      </c>
      <c r="L112" s="150"/>
    </row>
    <row r="113" spans="1:12" ht="12.75" customHeight="1">
      <c r="A113" s="123">
        <v>257</v>
      </c>
      <c r="B113" s="70" t="s">
        <v>95</v>
      </c>
      <c r="C113" s="121" t="s">
        <v>30</v>
      </c>
      <c r="D113" s="72">
        <v>5.5</v>
      </c>
      <c r="E113" s="72">
        <v>0</v>
      </c>
      <c r="F113" s="72">
        <v>8.333</v>
      </c>
      <c r="G113" s="72">
        <v>8.416</v>
      </c>
      <c r="H113" s="72">
        <v>0</v>
      </c>
      <c r="I113" s="72">
        <v>4.433</v>
      </c>
      <c r="J113" s="73">
        <f t="shared" si="2"/>
        <v>26.682000000000002</v>
      </c>
      <c r="K113" s="22">
        <f>SUM(J113+J114)</f>
        <v>64.51400000000001</v>
      </c>
      <c r="L113" s="150">
        <v>29</v>
      </c>
    </row>
    <row r="114" spans="1:12" ht="18.75" customHeight="1">
      <c r="A114" s="123"/>
      <c r="B114" s="70" t="s">
        <v>96</v>
      </c>
      <c r="C114" s="121"/>
      <c r="D114" s="74">
        <v>12.9</v>
      </c>
      <c r="E114" s="74">
        <v>0</v>
      </c>
      <c r="F114" s="74">
        <v>12.566</v>
      </c>
      <c r="G114" s="74">
        <v>12.366</v>
      </c>
      <c r="H114" s="74">
        <v>0</v>
      </c>
      <c r="I114" s="74">
        <v>0</v>
      </c>
      <c r="J114" s="75">
        <f t="shared" si="2"/>
        <v>37.832</v>
      </c>
      <c r="K114" s="76">
        <f>SUM(J113+J114)</f>
        <v>64.51400000000001</v>
      </c>
      <c r="L114" s="150"/>
    </row>
    <row r="115" spans="1:12" ht="12.75" customHeight="1">
      <c r="A115" s="123">
        <v>226</v>
      </c>
      <c r="B115" s="70" t="s">
        <v>46</v>
      </c>
      <c r="C115" s="121" t="s">
        <v>42</v>
      </c>
      <c r="D115" s="72">
        <v>5.7</v>
      </c>
      <c r="E115" s="72">
        <v>0</v>
      </c>
      <c r="F115" s="72">
        <v>0</v>
      </c>
      <c r="G115" s="72">
        <v>8.333</v>
      </c>
      <c r="H115" s="72">
        <v>3.166</v>
      </c>
      <c r="I115" s="72">
        <v>0</v>
      </c>
      <c r="J115" s="73">
        <f t="shared" si="2"/>
        <v>17.199</v>
      </c>
      <c r="K115" s="22">
        <f>SUM(J115+J116)</f>
        <v>62.699</v>
      </c>
      <c r="L115" s="150">
        <v>30</v>
      </c>
    </row>
    <row r="116" spans="1:12" ht="18" customHeight="1">
      <c r="A116" s="123"/>
      <c r="B116" s="70" t="s">
        <v>47</v>
      </c>
      <c r="C116" s="121"/>
      <c r="D116" s="74">
        <v>12</v>
      </c>
      <c r="E116" s="74">
        <v>10.7</v>
      </c>
      <c r="F116" s="74">
        <v>0</v>
      </c>
      <c r="G116" s="74">
        <v>11.2</v>
      </c>
      <c r="H116" s="74">
        <v>11.6</v>
      </c>
      <c r="I116" s="74">
        <v>0</v>
      </c>
      <c r="J116" s="75">
        <f t="shared" si="2"/>
        <v>45.5</v>
      </c>
      <c r="K116" s="76">
        <f>SUM(J115+J116)</f>
        <v>62.699</v>
      </c>
      <c r="L116" s="150"/>
    </row>
    <row r="117" spans="1:12" ht="12.75" customHeight="1">
      <c r="A117" s="123">
        <v>237</v>
      </c>
      <c r="B117" s="70" t="s">
        <v>65</v>
      </c>
      <c r="C117" s="121" t="s">
        <v>29</v>
      </c>
      <c r="D117" s="72">
        <v>8.733</v>
      </c>
      <c r="E117" s="72">
        <v>5</v>
      </c>
      <c r="F117" s="72">
        <v>0</v>
      </c>
      <c r="G117" s="72">
        <v>8.8</v>
      </c>
      <c r="H117" s="72">
        <v>0</v>
      </c>
      <c r="I117" s="72">
        <v>0</v>
      </c>
      <c r="J117" s="73">
        <f t="shared" si="2"/>
        <v>22.533</v>
      </c>
      <c r="K117" s="22">
        <f>SUM(J117+J118)</f>
        <v>59.365</v>
      </c>
      <c r="L117" s="150">
        <v>31</v>
      </c>
    </row>
    <row r="118" spans="1:12" ht="18" customHeight="1">
      <c r="A118" s="123"/>
      <c r="B118" s="70" t="s">
        <v>66</v>
      </c>
      <c r="C118" s="121"/>
      <c r="D118" s="74">
        <v>11.2</v>
      </c>
      <c r="E118" s="74">
        <v>12.366</v>
      </c>
      <c r="F118" s="74">
        <v>0</v>
      </c>
      <c r="G118" s="74">
        <v>13.266</v>
      </c>
      <c r="H118" s="74">
        <v>0</v>
      </c>
      <c r="I118" s="74">
        <v>0</v>
      </c>
      <c r="J118" s="75">
        <f t="shared" si="2"/>
        <v>36.832</v>
      </c>
      <c r="K118" s="76">
        <f>SUM(J117+J118)</f>
        <v>59.365</v>
      </c>
      <c r="L118" s="150"/>
    </row>
    <row r="119" spans="1:12" ht="12.75" customHeight="1">
      <c r="A119" s="123">
        <v>232</v>
      </c>
      <c r="B119" s="70" t="s">
        <v>56</v>
      </c>
      <c r="C119" s="121" t="s">
        <v>50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3">
        <f t="shared" si="2"/>
        <v>0</v>
      </c>
      <c r="K119" s="22">
        <f>SUM(J119+J120)</f>
        <v>0</v>
      </c>
      <c r="L119" s="150">
        <v>32</v>
      </c>
    </row>
    <row r="120" spans="1:12" ht="18" customHeight="1">
      <c r="A120" s="123"/>
      <c r="B120" s="70" t="s">
        <v>57</v>
      </c>
      <c r="C120" s="121"/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5">
        <f t="shared" si="2"/>
        <v>0</v>
      </c>
      <c r="K120" s="76">
        <f>SUM(J119+J120)</f>
        <v>0</v>
      </c>
      <c r="L120" s="150"/>
    </row>
    <row r="121" spans="1:12" ht="12.75" customHeight="1">
      <c r="A121" s="123">
        <v>266</v>
      </c>
      <c r="B121" s="70" t="s">
        <v>120</v>
      </c>
      <c r="C121" s="121" t="s">
        <v>29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3">
        <f>SUM(D121+E121+F121+G121+H121+I121)</f>
        <v>0</v>
      </c>
      <c r="K121" s="22">
        <f>SUM(J121+J122)</f>
        <v>0</v>
      </c>
      <c r="L121" s="150">
        <v>33</v>
      </c>
    </row>
    <row r="122" spans="1:12" ht="18" customHeight="1">
      <c r="A122" s="123"/>
      <c r="B122" s="70" t="s">
        <v>121</v>
      </c>
      <c r="C122" s="121"/>
      <c r="D122" s="74"/>
      <c r="E122" s="74"/>
      <c r="F122" s="74"/>
      <c r="G122" s="74"/>
      <c r="H122" s="74"/>
      <c r="I122" s="74"/>
      <c r="J122" s="75">
        <f>SUM(D122+E122+F122+G122+H122+I122)</f>
        <v>0</v>
      </c>
      <c r="K122" s="76">
        <f>SUM(J121+J122)</f>
        <v>0</v>
      </c>
      <c r="L122" s="150"/>
    </row>
    <row r="123" spans="1:12" ht="12.75" customHeight="1">
      <c r="A123" s="87"/>
      <c r="B123" s="97"/>
      <c r="C123" s="98"/>
      <c r="D123" s="84"/>
      <c r="E123" s="84"/>
      <c r="F123" s="84"/>
      <c r="G123" s="84"/>
      <c r="H123" s="84"/>
      <c r="I123" s="84"/>
      <c r="J123" s="85"/>
      <c r="K123" s="86"/>
      <c r="L123" s="110"/>
    </row>
    <row r="124" spans="1:12" ht="15">
      <c r="A124" s="118"/>
      <c r="B124" s="82"/>
      <c r="C124" s="83"/>
      <c r="D124" s="84"/>
      <c r="E124" s="84"/>
      <c r="F124" s="84"/>
      <c r="G124" s="84"/>
      <c r="H124" s="84"/>
      <c r="I124" s="84"/>
      <c r="J124" s="85"/>
      <c r="K124" s="86"/>
      <c r="L124" s="110"/>
    </row>
    <row r="125" spans="1:12" ht="15">
      <c r="A125" s="118"/>
      <c r="B125" s="78"/>
      <c r="C125" s="79"/>
      <c r="D125" s="74"/>
      <c r="E125" s="74"/>
      <c r="F125" s="74"/>
      <c r="G125" s="74"/>
      <c r="H125" s="74"/>
      <c r="I125" s="74"/>
      <c r="J125" s="75"/>
      <c r="K125" s="76"/>
      <c r="L125" s="110"/>
    </row>
    <row r="126" spans="1:12" ht="15">
      <c r="A126" s="118"/>
      <c r="B126" s="20"/>
      <c r="C126" s="21"/>
      <c r="D126" s="52"/>
      <c r="E126" s="52"/>
      <c r="F126" s="52"/>
      <c r="G126" s="52"/>
      <c r="H126" s="52"/>
      <c r="I126" s="52"/>
      <c r="J126" s="53"/>
      <c r="K126" s="54"/>
      <c r="L126" s="110"/>
    </row>
    <row r="127" spans="1:12" ht="15.75">
      <c r="A127" s="118"/>
      <c r="B127" s="14" t="s">
        <v>4</v>
      </c>
      <c r="C127" s="15"/>
      <c r="D127" s="15"/>
      <c r="E127" s="15"/>
      <c r="F127" s="15"/>
      <c r="H127" s="15"/>
      <c r="I127" s="113" t="s">
        <v>32</v>
      </c>
      <c r="J127" s="113"/>
      <c r="K127" s="117"/>
      <c r="L127" s="110"/>
    </row>
    <row r="128" spans="2:12" ht="15.75">
      <c r="B128" s="14" t="s">
        <v>18</v>
      </c>
      <c r="C128" s="15"/>
      <c r="D128" s="15"/>
      <c r="E128" s="15"/>
      <c r="F128" s="15"/>
      <c r="H128" s="15"/>
      <c r="I128" s="15" t="s">
        <v>33</v>
      </c>
      <c r="J128" s="15"/>
      <c r="K128" s="113"/>
      <c r="L128" s="110"/>
    </row>
    <row r="129" spans="2:12" ht="15">
      <c r="B129" s="16"/>
      <c r="C129" s="15"/>
      <c r="D129" s="15"/>
      <c r="E129" s="15"/>
      <c r="F129" s="15"/>
      <c r="H129" s="15"/>
      <c r="K129" s="15"/>
      <c r="L129" s="55"/>
    </row>
    <row r="130" spans="2:10" ht="15.75">
      <c r="B130" s="14" t="s">
        <v>5</v>
      </c>
      <c r="C130" s="15"/>
      <c r="D130" s="15"/>
      <c r="E130" s="15"/>
      <c r="F130" s="15"/>
      <c r="I130" s="113" t="s">
        <v>116</v>
      </c>
      <c r="J130" s="113"/>
    </row>
    <row r="131" spans="2:11" ht="15.75">
      <c r="B131" s="14" t="s">
        <v>115</v>
      </c>
      <c r="C131" s="15"/>
      <c r="D131" s="15"/>
      <c r="E131" s="15"/>
      <c r="F131" s="15"/>
      <c r="I131" t="s">
        <v>117</v>
      </c>
      <c r="K131" s="113"/>
    </row>
    <row r="137" ht="10.5" customHeight="1">
      <c r="L137" s="2"/>
    </row>
    <row r="138" ht="12" customHeight="1">
      <c r="L138" s="47"/>
    </row>
    <row r="139" spans="1:12" ht="4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ht="5.25" customHeight="1">
      <c r="A141" s="2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1:12" ht="12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1:12" ht="15">
      <c r="A143" s="2"/>
      <c r="B143" s="48"/>
      <c r="C143" s="45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1:12" ht="13.5" customHeight="1">
      <c r="A144" s="2"/>
      <c r="B144" s="105"/>
      <c r="C144" s="105"/>
      <c r="D144" s="45"/>
      <c r="E144" s="45"/>
      <c r="F144" s="45"/>
      <c r="G144" s="45"/>
      <c r="H144" s="45"/>
      <c r="I144" s="45"/>
      <c r="J144" s="2"/>
      <c r="K144" s="2"/>
      <c r="L144" s="45"/>
    </row>
    <row r="145" spans="1:12" ht="15">
      <c r="A145" s="90"/>
      <c r="B145" s="108"/>
      <c r="C145" s="109"/>
      <c r="D145" s="2"/>
      <c r="E145" s="2"/>
      <c r="F145" s="2"/>
      <c r="G145" s="2"/>
      <c r="H145" s="2"/>
      <c r="I145" s="2"/>
      <c r="J145" s="93"/>
      <c r="K145" s="92"/>
      <c r="L145" s="110"/>
    </row>
    <row r="146" spans="1:12" ht="15">
      <c r="A146" s="90"/>
      <c r="B146" s="108"/>
      <c r="C146" s="109"/>
      <c r="D146" s="2"/>
      <c r="E146" s="2"/>
      <c r="F146" s="2"/>
      <c r="G146" s="2"/>
      <c r="H146" s="2"/>
      <c r="I146" s="2"/>
      <c r="J146" s="94"/>
      <c r="K146" s="95"/>
      <c r="L146" s="110"/>
    </row>
    <row r="147" spans="1:12" ht="15">
      <c r="A147" s="111"/>
      <c r="B147" s="70"/>
      <c r="C147" s="71"/>
      <c r="D147" s="72"/>
      <c r="E147" s="72"/>
      <c r="F147" s="72"/>
      <c r="G147" s="72"/>
      <c r="H147" s="72"/>
      <c r="I147" s="72"/>
      <c r="J147" s="73"/>
      <c r="K147" s="22"/>
      <c r="L147" s="111"/>
    </row>
    <row r="148" spans="1:12" ht="13.5" customHeight="1">
      <c r="A148" s="111"/>
      <c r="B148" s="70"/>
      <c r="C148" s="71"/>
      <c r="D148" s="74"/>
      <c r="E148" s="74"/>
      <c r="F148" s="74"/>
      <c r="G148" s="74"/>
      <c r="H148" s="74"/>
      <c r="I148" s="74"/>
      <c r="J148" s="75"/>
      <c r="K148" s="76"/>
      <c r="L148" s="111"/>
    </row>
    <row r="149" spans="1:12" ht="15">
      <c r="A149" s="111"/>
      <c r="B149" s="70"/>
      <c r="C149" s="71"/>
      <c r="D149" s="72"/>
      <c r="E149" s="72"/>
      <c r="F149" s="72"/>
      <c r="G149" s="72"/>
      <c r="H149" s="72"/>
      <c r="I149" s="72"/>
      <c r="J149" s="73"/>
      <c r="K149" s="22"/>
      <c r="L149" s="111"/>
    </row>
    <row r="150" spans="1:12" ht="12.75" customHeight="1">
      <c r="A150" s="111"/>
      <c r="B150" s="70"/>
      <c r="C150" s="71"/>
      <c r="D150" s="74"/>
      <c r="E150" s="74"/>
      <c r="F150" s="74"/>
      <c r="G150" s="74"/>
      <c r="H150" s="74"/>
      <c r="I150" s="74"/>
      <c r="J150" s="75"/>
      <c r="K150" s="76"/>
      <c r="L150" s="111"/>
    </row>
    <row r="151" spans="1:12" ht="15">
      <c r="A151" s="111"/>
      <c r="B151" s="70"/>
      <c r="C151" s="71"/>
      <c r="D151" s="72"/>
      <c r="E151" s="72"/>
      <c r="F151" s="72"/>
      <c r="G151" s="72"/>
      <c r="H151" s="72"/>
      <c r="I151" s="72"/>
      <c r="J151" s="73"/>
      <c r="K151" s="22"/>
      <c r="L151" s="111"/>
    </row>
    <row r="152" spans="1:12" ht="15" customHeight="1">
      <c r="A152" s="111"/>
      <c r="B152" s="70"/>
      <c r="C152" s="71"/>
      <c r="D152" s="74"/>
      <c r="E152" s="74"/>
      <c r="F152" s="74"/>
      <c r="G152" s="74"/>
      <c r="H152" s="74"/>
      <c r="I152" s="74"/>
      <c r="J152" s="75"/>
      <c r="K152" s="76"/>
      <c r="L152" s="111"/>
    </row>
    <row r="153" spans="1:12" ht="15">
      <c r="A153" s="111"/>
      <c r="B153" s="70"/>
      <c r="C153" s="71"/>
      <c r="D153" s="72"/>
      <c r="E153" s="72"/>
      <c r="F153" s="72"/>
      <c r="G153" s="72"/>
      <c r="H153" s="72"/>
      <c r="I153" s="72"/>
      <c r="J153" s="73"/>
      <c r="K153" s="22"/>
      <c r="L153" s="111"/>
    </row>
    <row r="154" spans="1:12" ht="13.5" customHeight="1">
      <c r="A154" s="111"/>
      <c r="B154" s="70"/>
      <c r="C154" s="71"/>
      <c r="D154" s="74"/>
      <c r="E154" s="74"/>
      <c r="F154" s="74"/>
      <c r="G154" s="74"/>
      <c r="H154" s="74"/>
      <c r="I154" s="74"/>
      <c r="J154" s="75"/>
      <c r="K154" s="76"/>
      <c r="L154" s="111"/>
    </row>
    <row r="155" spans="1:12" ht="14.25" customHeight="1">
      <c r="A155" s="111"/>
      <c r="B155" s="70"/>
      <c r="C155" s="71"/>
      <c r="D155" s="72"/>
      <c r="E155" s="72"/>
      <c r="F155" s="72"/>
      <c r="G155" s="72"/>
      <c r="H155" s="72"/>
      <c r="I155" s="72"/>
      <c r="J155" s="73"/>
      <c r="K155" s="22"/>
      <c r="L155" s="111"/>
    </row>
    <row r="156" spans="1:12" ht="15.75" customHeight="1">
      <c r="A156" s="111"/>
      <c r="B156" s="70"/>
      <c r="C156" s="71"/>
      <c r="D156" s="74"/>
      <c r="E156" s="74"/>
      <c r="F156" s="74"/>
      <c r="G156" s="74"/>
      <c r="H156" s="74"/>
      <c r="I156" s="74"/>
      <c r="J156" s="75"/>
      <c r="K156" s="76"/>
      <c r="L156" s="111"/>
    </row>
    <row r="157" spans="1:12" ht="15" customHeight="1">
      <c r="A157" s="111"/>
      <c r="B157" s="70"/>
      <c r="C157" s="96"/>
      <c r="D157" s="72"/>
      <c r="E157" s="72"/>
      <c r="F157" s="72"/>
      <c r="G157" s="72"/>
      <c r="H157" s="72"/>
      <c r="I157" s="72"/>
      <c r="J157" s="73"/>
      <c r="K157" s="22"/>
      <c r="L157" s="111"/>
    </row>
    <row r="158" spans="1:12" ht="15" customHeight="1">
      <c r="A158" s="111"/>
      <c r="B158" s="70"/>
      <c r="C158" s="71"/>
      <c r="D158" s="74"/>
      <c r="E158" s="74"/>
      <c r="F158" s="74"/>
      <c r="G158" s="74"/>
      <c r="H158" s="74"/>
      <c r="I158" s="74"/>
      <c r="J158" s="75"/>
      <c r="K158" s="76"/>
      <c r="L158" s="111"/>
    </row>
    <row r="159" spans="1:12" ht="15" customHeight="1">
      <c r="A159" s="111"/>
      <c r="B159" s="70"/>
      <c r="C159" s="71"/>
      <c r="D159" s="72"/>
      <c r="E159" s="72"/>
      <c r="F159" s="72"/>
      <c r="G159" s="72"/>
      <c r="H159" s="72"/>
      <c r="I159" s="72"/>
      <c r="J159" s="73"/>
      <c r="K159" s="22"/>
      <c r="L159" s="111"/>
    </row>
    <row r="160" spans="1:12" ht="16.5" customHeight="1">
      <c r="A160" s="111"/>
      <c r="B160" s="70"/>
      <c r="C160" s="71"/>
      <c r="D160" s="74"/>
      <c r="E160" s="74"/>
      <c r="F160" s="74"/>
      <c r="G160" s="74"/>
      <c r="H160" s="74"/>
      <c r="I160" s="74"/>
      <c r="J160" s="75"/>
      <c r="K160" s="76"/>
      <c r="L160" s="111"/>
    </row>
    <row r="161" spans="1:12" ht="15">
      <c r="A161" s="111"/>
      <c r="B161" s="70"/>
      <c r="C161" s="71"/>
      <c r="D161" s="72"/>
      <c r="E161" s="72"/>
      <c r="F161" s="72"/>
      <c r="G161" s="72"/>
      <c r="H161" s="72"/>
      <c r="I161" s="72"/>
      <c r="J161" s="73"/>
      <c r="K161" s="22"/>
      <c r="L161" s="111"/>
    </row>
    <row r="162" spans="1:12" ht="16.5" customHeight="1">
      <c r="A162" s="111"/>
      <c r="B162" s="70"/>
      <c r="C162" s="71"/>
      <c r="D162" s="74"/>
      <c r="E162" s="74"/>
      <c r="F162" s="74"/>
      <c r="G162" s="74"/>
      <c r="H162" s="74"/>
      <c r="I162" s="74"/>
      <c r="J162" s="75"/>
      <c r="K162" s="76"/>
      <c r="L162" s="111"/>
    </row>
    <row r="163" spans="1:12" ht="15">
      <c r="A163" s="111"/>
      <c r="B163" s="70"/>
      <c r="C163" s="71"/>
      <c r="D163" s="72"/>
      <c r="E163" s="72"/>
      <c r="F163" s="72"/>
      <c r="G163" s="72"/>
      <c r="H163" s="72"/>
      <c r="I163" s="72"/>
      <c r="J163" s="73"/>
      <c r="K163" s="22"/>
      <c r="L163" s="111"/>
    </row>
    <row r="164" spans="1:12" ht="15" customHeight="1">
      <c r="A164" s="111"/>
      <c r="B164" s="70"/>
      <c r="C164" s="71"/>
      <c r="D164" s="74"/>
      <c r="E164" s="74"/>
      <c r="F164" s="74"/>
      <c r="G164" s="74"/>
      <c r="H164" s="74"/>
      <c r="I164" s="74"/>
      <c r="J164" s="75"/>
      <c r="K164" s="76"/>
      <c r="L164" s="111"/>
    </row>
    <row r="165" spans="1:12" ht="15" customHeight="1">
      <c r="A165" s="111"/>
      <c r="B165" s="70"/>
      <c r="C165" s="71"/>
      <c r="D165" s="72"/>
      <c r="E165" s="72"/>
      <c r="F165" s="72"/>
      <c r="G165" s="72"/>
      <c r="H165" s="72"/>
      <c r="I165" s="72"/>
      <c r="J165" s="73"/>
      <c r="K165" s="22"/>
      <c r="L165" s="111"/>
    </row>
    <row r="166" spans="1:12" ht="12" customHeight="1">
      <c r="A166" s="111"/>
      <c r="B166" s="70"/>
      <c r="C166" s="71"/>
      <c r="D166" s="74"/>
      <c r="E166" s="74"/>
      <c r="F166" s="74"/>
      <c r="G166" s="74"/>
      <c r="H166" s="74"/>
      <c r="I166" s="74"/>
      <c r="J166" s="75"/>
      <c r="K166" s="76"/>
      <c r="L166" s="111"/>
    </row>
    <row r="167" spans="1:12" ht="15" customHeight="1">
      <c r="A167" s="111"/>
      <c r="B167" s="70"/>
      <c r="C167" s="71"/>
      <c r="D167" s="72"/>
      <c r="E167" s="72"/>
      <c r="F167" s="72"/>
      <c r="G167" s="72"/>
      <c r="H167" s="72"/>
      <c r="I167" s="72"/>
      <c r="J167" s="73"/>
      <c r="K167" s="22"/>
      <c r="L167" s="111"/>
    </row>
    <row r="168" spans="1:12" ht="12.75" customHeight="1">
      <c r="A168" s="111"/>
      <c r="B168" s="70"/>
      <c r="C168" s="71"/>
      <c r="D168" s="74"/>
      <c r="E168" s="74"/>
      <c r="F168" s="74"/>
      <c r="G168" s="74"/>
      <c r="H168" s="74"/>
      <c r="I168" s="74"/>
      <c r="J168" s="75"/>
      <c r="K168" s="76"/>
      <c r="L168" s="111"/>
    </row>
    <row r="169" spans="1:12" ht="15">
      <c r="A169" s="111"/>
      <c r="B169" s="70"/>
      <c r="C169" s="71"/>
      <c r="D169" s="72"/>
      <c r="E169" s="72"/>
      <c r="F169" s="72"/>
      <c r="G169" s="72"/>
      <c r="H169" s="72"/>
      <c r="I169" s="72"/>
      <c r="J169" s="73"/>
      <c r="K169" s="22"/>
      <c r="L169" s="111"/>
    </row>
    <row r="170" spans="1:12" ht="13.5" customHeight="1">
      <c r="A170" s="111"/>
      <c r="B170" s="70"/>
      <c r="C170" s="71"/>
      <c r="D170" s="74"/>
      <c r="E170" s="74"/>
      <c r="F170" s="74"/>
      <c r="G170" s="74"/>
      <c r="H170" s="74"/>
      <c r="I170" s="74"/>
      <c r="J170" s="75"/>
      <c r="K170" s="76"/>
      <c r="L170" s="111"/>
    </row>
    <row r="171" spans="1:12" ht="15" customHeight="1">
      <c r="A171" s="111"/>
      <c r="B171" s="70"/>
      <c r="C171" s="71"/>
      <c r="D171" s="72"/>
      <c r="E171" s="72"/>
      <c r="F171" s="72"/>
      <c r="G171" s="72"/>
      <c r="H171" s="72"/>
      <c r="I171" s="72"/>
      <c r="J171" s="73"/>
      <c r="K171" s="22"/>
      <c r="L171" s="111"/>
    </row>
    <row r="172" spans="1:12" ht="12" customHeight="1">
      <c r="A172" s="111"/>
      <c r="B172" s="70"/>
      <c r="C172" s="71"/>
      <c r="D172" s="74"/>
      <c r="E172" s="74"/>
      <c r="F172" s="74"/>
      <c r="G172" s="74"/>
      <c r="H172" s="74"/>
      <c r="I172" s="74"/>
      <c r="J172" s="75"/>
      <c r="K172" s="76"/>
      <c r="L172" s="111"/>
    </row>
    <row r="173" spans="1:12" ht="15" customHeight="1">
      <c r="A173" s="111"/>
      <c r="B173" s="70"/>
      <c r="C173" s="71"/>
      <c r="D173" s="72"/>
      <c r="E173" s="72"/>
      <c r="F173" s="72"/>
      <c r="G173" s="72"/>
      <c r="H173" s="72"/>
      <c r="I173" s="72"/>
      <c r="J173" s="73"/>
      <c r="K173" s="22"/>
      <c r="L173" s="111"/>
    </row>
    <row r="174" spans="1:12" ht="14.25" customHeight="1">
      <c r="A174" s="111"/>
      <c r="B174" s="70"/>
      <c r="C174" s="71"/>
      <c r="D174" s="74"/>
      <c r="E174" s="74"/>
      <c r="F174" s="74"/>
      <c r="G174" s="74"/>
      <c r="H174" s="74"/>
      <c r="I174" s="74"/>
      <c r="J174" s="75"/>
      <c r="K174" s="76"/>
      <c r="L174" s="111"/>
    </row>
    <row r="175" spans="1:12" ht="15">
      <c r="A175" s="111"/>
      <c r="B175" s="70"/>
      <c r="C175" s="71"/>
      <c r="D175" s="72"/>
      <c r="E175" s="72"/>
      <c r="F175" s="72"/>
      <c r="G175" s="72"/>
      <c r="H175" s="72"/>
      <c r="I175" s="72"/>
      <c r="J175" s="73"/>
      <c r="K175" s="22"/>
      <c r="L175" s="111"/>
    </row>
    <row r="176" spans="1:12" ht="14.25" customHeight="1">
      <c r="A176" s="111"/>
      <c r="B176" s="70"/>
      <c r="C176" s="71"/>
      <c r="D176" s="74"/>
      <c r="E176" s="74"/>
      <c r="F176" s="74"/>
      <c r="G176" s="74"/>
      <c r="H176" s="74"/>
      <c r="I176" s="74"/>
      <c r="J176" s="75"/>
      <c r="K176" s="76"/>
      <c r="L176" s="111"/>
    </row>
    <row r="177" spans="1:12" ht="15">
      <c r="A177" s="111"/>
      <c r="B177" s="70"/>
      <c r="C177" s="71"/>
      <c r="D177" s="72"/>
      <c r="E177" s="72"/>
      <c r="F177" s="72"/>
      <c r="G177" s="72"/>
      <c r="H177" s="72"/>
      <c r="I177" s="72"/>
      <c r="J177" s="73"/>
      <c r="K177" s="22"/>
      <c r="L177" s="111"/>
    </row>
    <row r="178" spans="1:12" ht="13.5" customHeight="1">
      <c r="A178" s="111"/>
      <c r="B178" s="70"/>
      <c r="C178" s="71"/>
      <c r="D178" s="74"/>
      <c r="E178" s="74"/>
      <c r="F178" s="74"/>
      <c r="G178" s="74"/>
      <c r="H178" s="74"/>
      <c r="I178" s="74"/>
      <c r="J178" s="75"/>
      <c r="K178" s="76"/>
      <c r="L178" s="111"/>
    </row>
    <row r="179" spans="1:12" ht="15">
      <c r="A179" s="111"/>
      <c r="B179" s="70"/>
      <c r="C179" s="71"/>
      <c r="D179" s="72"/>
      <c r="E179" s="72"/>
      <c r="F179" s="72"/>
      <c r="G179" s="72"/>
      <c r="H179" s="72"/>
      <c r="I179" s="72"/>
      <c r="J179" s="73"/>
      <c r="K179" s="22"/>
      <c r="L179" s="111"/>
    </row>
    <row r="180" spans="1:12" ht="12.75" customHeight="1">
      <c r="A180" s="111"/>
      <c r="B180" s="70"/>
      <c r="C180" s="71"/>
      <c r="D180" s="74"/>
      <c r="E180" s="74"/>
      <c r="F180" s="74"/>
      <c r="G180" s="74"/>
      <c r="H180" s="74"/>
      <c r="I180" s="74"/>
      <c r="J180" s="75"/>
      <c r="K180" s="76"/>
      <c r="L180" s="111"/>
    </row>
    <row r="181" spans="1:12" ht="15">
      <c r="A181" s="111"/>
      <c r="B181" s="70"/>
      <c r="C181" s="71"/>
      <c r="D181" s="72"/>
      <c r="E181" s="72"/>
      <c r="F181" s="72"/>
      <c r="G181" s="72"/>
      <c r="H181" s="72"/>
      <c r="I181" s="72"/>
      <c r="J181" s="73"/>
      <c r="K181" s="22"/>
      <c r="L181" s="111"/>
    </row>
    <row r="182" spans="1:12" ht="15.75" customHeight="1">
      <c r="A182" s="111"/>
      <c r="B182" s="70"/>
      <c r="C182" s="71"/>
      <c r="D182" s="74"/>
      <c r="E182" s="74"/>
      <c r="F182" s="74"/>
      <c r="G182" s="74"/>
      <c r="H182" s="74"/>
      <c r="I182" s="74"/>
      <c r="J182" s="75"/>
      <c r="K182" s="76"/>
      <c r="L182" s="111"/>
    </row>
    <row r="183" spans="1:12" ht="15" customHeight="1">
      <c r="A183" s="111"/>
      <c r="B183" s="70"/>
      <c r="C183" s="71"/>
      <c r="D183" s="72"/>
      <c r="E183" s="72"/>
      <c r="F183" s="72"/>
      <c r="G183" s="72"/>
      <c r="H183" s="72"/>
      <c r="I183" s="72"/>
      <c r="J183" s="73"/>
      <c r="K183" s="22"/>
      <c r="L183" s="111"/>
    </row>
    <row r="184" spans="1:12" ht="13.5" customHeight="1">
      <c r="A184" s="111"/>
      <c r="B184" s="70"/>
      <c r="C184" s="71"/>
      <c r="D184" s="74"/>
      <c r="E184" s="74"/>
      <c r="F184" s="74"/>
      <c r="G184" s="74"/>
      <c r="H184" s="74"/>
      <c r="I184" s="74"/>
      <c r="J184" s="75"/>
      <c r="K184" s="76"/>
      <c r="L184" s="111"/>
    </row>
    <row r="185" spans="1:12" ht="15">
      <c r="A185" s="111"/>
      <c r="B185" s="70"/>
      <c r="C185" s="71"/>
      <c r="D185" s="72"/>
      <c r="E185" s="72"/>
      <c r="F185" s="72"/>
      <c r="G185" s="72"/>
      <c r="H185" s="72"/>
      <c r="I185" s="72"/>
      <c r="J185" s="73"/>
      <c r="K185" s="22"/>
      <c r="L185" s="111"/>
    </row>
    <row r="186" spans="1:12" ht="14.25" customHeight="1">
      <c r="A186" s="111"/>
      <c r="B186" s="70"/>
      <c r="C186" s="71"/>
      <c r="D186" s="74"/>
      <c r="E186" s="74"/>
      <c r="F186" s="74"/>
      <c r="G186" s="74"/>
      <c r="H186" s="74"/>
      <c r="I186" s="74"/>
      <c r="J186" s="75"/>
      <c r="K186" s="76"/>
      <c r="L186" s="111"/>
    </row>
    <row r="187" spans="1:12" ht="15">
      <c r="A187" s="111"/>
      <c r="B187" s="70"/>
      <c r="C187" s="71"/>
      <c r="D187" s="72"/>
      <c r="E187" s="72"/>
      <c r="F187" s="72"/>
      <c r="G187" s="72"/>
      <c r="H187" s="72"/>
      <c r="I187" s="72"/>
      <c r="J187" s="73"/>
      <c r="K187" s="22"/>
      <c r="L187" s="111"/>
    </row>
    <row r="188" spans="1:12" ht="13.5" customHeight="1">
      <c r="A188" s="111"/>
      <c r="B188" s="70"/>
      <c r="C188" s="71"/>
      <c r="D188" s="74"/>
      <c r="E188" s="74"/>
      <c r="F188" s="74"/>
      <c r="G188" s="74"/>
      <c r="H188" s="74"/>
      <c r="I188" s="74"/>
      <c r="J188" s="75"/>
      <c r="K188" s="76"/>
      <c r="L188" s="111"/>
    </row>
    <row r="189" spans="1:12" ht="15">
      <c r="A189" s="111"/>
      <c r="B189" s="70"/>
      <c r="C189" s="71"/>
      <c r="D189" s="72"/>
      <c r="E189" s="72"/>
      <c r="F189" s="72"/>
      <c r="G189" s="72"/>
      <c r="H189" s="72"/>
      <c r="I189" s="72"/>
      <c r="J189" s="73"/>
      <c r="K189" s="22"/>
      <c r="L189" s="111"/>
    </row>
    <row r="190" spans="1:12" ht="12.75" customHeight="1">
      <c r="A190" s="111"/>
      <c r="B190" s="70"/>
      <c r="C190" s="71"/>
      <c r="D190" s="74"/>
      <c r="E190" s="74"/>
      <c r="F190" s="74"/>
      <c r="G190" s="74"/>
      <c r="H190" s="74"/>
      <c r="I190" s="74"/>
      <c r="J190" s="75"/>
      <c r="K190" s="76"/>
      <c r="L190" s="111"/>
    </row>
    <row r="191" spans="1:12" ht="15">
      <c r="A191" s="111"/>
      <c r="B191" s="70"/>
      <c r="C191" s="71"/>
      <c r="D191" s="72"/>
      <c r="E191" s="72"/>
      <c r="F191" s="72"/>
      <c r="G191" s="72"/>
      <c r="H191" s="72"/>
      <c r="I191" s="72"/>
      <c r="J191" s="73"/>
      <c r="K191" s="22"/>
      <c r="L191" s="111"/>
    </row>
    <row r="192" spans="1:12" ht="17.25" customHeight="1">
      <c r="A192" s="111"/>
      <c r="B192" s="70"/>
      <c r="C192" s="71"/>
      <c r="D192" s="74"/>
      <c r="E192" s="74"/>
      <c r="F192" s="74"/>
      <c r="G192" s="74"/>
      <c r="H192" s="74"/>
      <c r="I192" s="74"/>
      <c r="J192" s="75"/>
      <c r="K192" s="76"/>
      <c r="L192" s="111"/>
    </row>
    <row r="193" spans="1:12" ht="15">
      <c r="A193" s="111"/>
      <c r="B193" s="70"/>
      <c r="C193" s="71"/>
      <c r="D193" s="72"/>
      <c r="E193" s="72"/>
      <c r="F193" s="72"/>
      <c r="G193" s="72"/>
      <c r="H193" s="72"/>
      <c r="I193" s="72"/>
      <c r="J193" s="73"/>
      <c r="K193" s="22"/>
      <c r="L193" s="111"/>
    </row>
    <row r="194" spans="1:12" ht="13.5" customHeight="1">
      <c r="A194" s="111"/>
      <c r="B194" s="70"/>
      <c r="C194" s="71"/>
      <c r="D194" s="74"/>
      <c r="E194" s="74"/>
      <c r="F194" s="74"/>
      <c r="G194" s="74"/>
      <c r="H194" s="74"/>
      <c r="I194" s="74"/>
      <c r="J194" s="75"/>
      <c r="K194" s="76"/>
      <c r="L194" s="111"/>
    </row>
    <row r="195" spans="1:12" ht="15">
      <c r="A195" s="111"/>
      <c r="B195" s="70"/>
      <c r="C195" s="71"/>
      <c r="D195" s="72"/>
      <c r="E195" s="72"/>
      <c r="F195" s="72"/>
      <c r="G195" s="72"/>
      <c r="H195" s="72"/>
      <c r="I195" s="72"/>
      <c r="J195" s="73"/>
      <c r="K195" s="22"/>
      <c r="L195" s="111"/>
    </row>
    <row r="196" spans="1:12" ht="15" customHeight="1">
      <c r="A196" s="111"/>
      <c r="B196" s="70"/>
      <c r="C196" s="71"/>
      <c r="D196" s="74"/>
      <c r="E196" s="74"/>
      <c r="F196" s="74"/>
      <c r="G196" s="74"/>
      <c r="H196" s="74"/>
      <c r="I196" s="74"/>
      <c r="J196" s="75"/>
      <c r="K196" s="76"/>
      <c r="L196" s="111"/>
    </row>
    <row r="197" spans="1:12" ht="14.25" customHeight="1">
      <c r="A197" s="111"/>
      <c r="B197" s="70"/>
      <c r="C197" s="96"/>
      <c r="D197" s="72"/>
      <c r="E197" s="72"/>
      <c r="F197" s="72"/>
      <c r="G197" s="72"/>
      <c r="H197" s="72"/>
      <c r="I197" s="72"/>
      <c r="J197" s="73"/>
      <c r="K197" s="22"/>
      <c r="L197" s="111"/>
    </row>
    <row r="198" spans="1:12" ht="13.5" customHeight="1">
      <c r="A198" s="111"/>
      <c r="B198" s="70"/>
      <c r="C198" s="71"/>
      <c r="D198" s="74"/>
      <c r="E198" s="74"/>
      <c r="F198" s="74"/>
      <c r="G198" s="74"/>
      <c r="H198" s="74"/>
      <c r="I198" s="74"/>
      <c r="J198" s="75"/>
      <c r="K198" s="76"/>
      <c r="L198" s="111"/>
    </row>
    <row r="199" spans="1:12" ht="15">
      <c r="A199" s="111"/>
      <c r="B199" s="70"/>
      <c r="C199" s="71"/>
      <c r="D199" s="72"/>
      <c r="E199" s="72"/>
      <c r="F199" s="72"/>
      <c r="G199" s="72"/>
      <c r="H199" s="72"/>
      <c r="I199" s="72"/>
      <c r="J199" s="73"/>
      <c r="K199" s="22"/>
      <c r="L199" s="111"/>
    </row>
    <row r="200" spans="1:12" ht="15" customHeight="1">
      <c r="A200" s="111"/>
      <c r="B200" s="70"/>
      <c r="C200" s="96"/>
      <c r="D200" s="74"/>
      <c r="E200" s="74"/>
      <c r="F200" s="74"/>
      <c r="G200" s="74"/>
      <c r="H200" s="74"/>
      <c r="I200" s="74"/>
      <c r="J200" s="75"/>
      <c r="K200" s="76"/>
      <c r="L200" s="111"/>
    </row>
    <row r="201" spans="1:12" ht="15">
      <c r="A201" s="111"/>
      <c r="B201" s="70"/>
      <c r="C201" s="71"/>
      <c r="D201" s="72"/>
      <c r="E201" s="72"/>
      <c r="F201" s="72"/>
      <c r="G201" s="72"/>
      <c r="H201" s="72"/>
      <c r="I201" s="72"/>
      <c r="J201" s="73"/>
      <c r="K201" s="22"/>
      <c r="L201" s="111"/>
    </row>
    <row r="202" spans="1:12" ht="12.75" customHeight="1">
      <c r="A202" s="111"/>
      <c r="B202" s="70"/>
      <c r="C202" s="71"/>
      <c r="D202" s="74"/>
      <c r="E202" s="74"/>
      <c r="F202" s="74"/>
      <c r="G202" s="74"/>
      <c r="H202" s="74"/>
      <c r="I202" s="74"/>
      <c r="J202" s="75"/>
      <c r="K202" s="76"/>
      <c r="L202" s="111"/>
    </row>
    <row r="203" spans="1:12" ht="15">
      <c r="A203" s="111"/>
      <c r="B203" s="70"/>
      <c r="C203" s="71"/>
      <c r="D203" s="72"/>
      <c r="E203" s="72"/>
      <c r="F203" s="72"/>
      <c r="G203" s="72"/>
      <c r="H203" s="72"/>
      <c r="I203" s="72"/>
      <c r="J203" s="73"/>
      <c r="K203" s="22"/>
      <c r="L203" s="111"/>
    </row>
    <row r="204" spans="1:12" ht="14.25" customHeight="1">
      <c r="A204" s="111"/>
      <c r="B204" s="70"/>
      <c r="C204" s="71"/>
      <c r="D204" s="74"/>
      <c r="E204" s="74"/>
      <c r="F204" s="74"/>
      <c r="G204" s="74"/>
      <c r="H204" s="74"/>
      <c r="I204" s="74"/>
      <c r="J204" s="75"/>
      <c r="K204" s="76"/>
      <c r="L204" s="111"/>
    </row>
    <row r="205" spans="1:12" ht="12.75" customHeight="1">
      <c r="A205" s="111"/>
      <c r="B205" s="70"/>
      <c r="C205" s="71"/>
      <c r="D205" s="72"/>
      <c r="E205" s="72"/>
      <c r="F205" s="72"/>
      <c r="G205" s="72"/>
      <c r="H205" s="72"/>
      <c r="I205" s="72"/>
      <c r="J205" s="73"/>
      <c r="K205" s="22"/>
      <c r="L205" s="111"/>
    </row>
    <row r="206" spans="1:12" ht="15" customHeight="1">
      <c r="A206" s="111"/>
      <c r="B206" s="70"/>
      <c r="C206" s="71"/>
      <c r="D206" s="74"/>
      <c r="E206" s="74"/>
      <c r="F206" s="74"/>
      <c r="G206" s="74"/>
      <c r="H206" s="74"/>
      <c r="I206" s="74"/>
      <c r="J206" s="75"/>
      <c r="K206" s="76"/>
      <c r="L206" s="111"/>
    </row>
    <row r="207" spans="1:12" ht="15.75" customHeight="1">
      <c r="A207" s="111"/>
      <c r="B207" s="70"/>
      <c r="C207" s="71"/>
      <c r="D207" s="72"/>
      <c r="E207" s="72"/>
      <c r="F207" s="72"/>
      <c r="G207" s="72"/>
      <c r="H207" s="72"/>
      <c r="I207" s="72"/>
      <c r="J207" s="73"/>
      <c r="K207" s="22"/>
      <c r="L207" s="111"/>
    </row>
    <row r="208" spans="1:12" ht="14.25" customHeight="1">
      <c r="A208" s="111"/>
      <c r="B208" s="70"/>
      <c r="C208" s="71"/>
      <c r="D208" s="74"/>
      <c r="E208" s="74"/>
      <c r="F208" s="74"/>
      <c r="G208" s="74"/>
      <c r="H208" s="74"/>
      <c r="I208" s="74"/>
      <c r="J208" s="75"/>
      <c r="K208" s="76"/>
      <c r="L208" s="111"/>
    </row>
    <row r="209" spans="1:12" ht="15">
      <c r="A209" s="111"/>
      <c r="B209" s="70"/>
      <c r="C209" s="71"/>
      <c r="D209" s="72"/>
      <c r="E209" s="72"/>
      <c r="F209" s="72"/>
      <c r="G209" s="72"/>
      <c r="H209" s="72"/>
      <c r="I209" s="72"/>
      <c r="J209" s="73"/>
      <c r="K209" s="22"/>
      <c r="L209" s="111"/>
    </row>
    <row r="210" spans="1:12" ht="15" customHeight="1">
      <c r="A210" s="111"/>
      <c r="B210" s="70"/>
      <c r="C210" s="71"/>
      <c r="D210" s="74"/>
      <c r="E210" s="74"/>
      <c r="F210" s="74"/>
      <c r="G210" s="74"/>
      <c r="H210" s="74"/>
      <c r="I210" s="74"/>
      <c r="J210" s="75"/>
      <c r="K210" s="76"/>
      <c r="L210" s="111"/>
    </row>
    <row r="211" spans="1:12" ht="15">
      <c r="A211" s="111"/>
      <c r="B211" s="70"/>
      <c r="C211" s="71"/>
      <c r="D211" s="72"/>
      <c r="E211" s="72"/>
      <c r="F211" s="72"/>
      <c r="G211" s="72"/>
      <c r="H211" s="72"/>
      <c r="I211" s="72"/>
      <c r="J211" s="73"/>
      <c r="K211" s="22"/>
      <c r="L211" s="111"/>
    </row>
    <row r="212" spans="1:12" ht="15.75" customHeight="1">
      <c r="A212" s="111"/>
      <c r="B212" s="70"/>
      <c r="C212" s="71"/>
      <c r="D212" s="74"/>
      <c r="E212" s="74"/>
      <c r="F212" s="74"/>
      <c r="G212" s="74"/>
      <c r="H212" s="74"/>
      <c r="I212" s="74"/>
      <c r="J212" s="75"/>
      <c r="K212" s="76"/>
      <c r="L212" s="111"/>
    </row>
    <row r="213" spans="1:12" ht="15">
      <c r="A213" s="111"/>
      <c r="B213" s="70"/>
      <c r="C213" s="71"/>
      <c r="D213" s="72"/>
      <c r="E213" s="72"/>
      <c r="F213" s="72"/>
      <c r="G213" s="72"/>
      <c r="H213" s="72"/>
      <c r="I213" s="72"/>
      <c r="J213" s="73"/>
      <c r="K213" s="22"/>
      <c r="L213" s="111"/>
    </row>
    <row r="214" spans="1:12" ht="13.5" customHeight="1">
      <c r="A214" s="111"/>
      <c r="B214" s="70"/>
      <c r="C214" s="71"/>
      <c r="D214" s="74"/>
      <c r="E214" s="74"/>
      <c r="F214" s="74"/>
      <c r="G214" s="74"/>
      <c r="H214" s="74"/>
      <c r="I214" s="74"/>
      <c r="J214" s="75"/>
      <c r="K214" s="76"/>
      <c r="L214" s="111"/>
    </row>
    <row r="215" spans="1:12" ht="15">
      <c r="A215" s="111"/>
      <c r="B215" s="70"/>
      <c r="C215" s="71"/>
      <c r="D215" s="72"/>
      <c r="E215" s="72"/>
      <c r="F215" s="72"/>
      <c r="G215" s="72"/>
      <c r="H215" s="72"/>
      <c r="I215" s="72"/>
      <c r="J215" s="73"/>
      <c r="K215" s="22"/>
      <c r="L215" s="111"/>
    </row>
    <row r="216" spans="1:12" ht="14.25" customHeight="1">
      <c r="A216" s="111"/>
      <c r="B216" s="70"/>
      <c r="C216" s="71"/>
      <c r="D216" s="74"/>
      <c r="E216" s="74"/>
      <c r="F216" s="74"/>
      <c r="G216" s="74"/>
      <c r="H216" s="74"/>
      <c r="I216" s="74"/>
      <c r="J216" s="75"/>
      <c r="K216" s="76"/>
      <c r="L216" s="111"/>
    </row>
    <row r="217" spans="1:12" ht="15" customHeight="1">
      <c r="A217" s="111"/>
      <c r="B217" s="70"/>
      <c r="C217" s="71"/>
      <c r="D217" s="72"/>
      <c r="E217" s="72"/>
      <c r="F217" s="72"/>
      <c r="G217" s="72"/>
      <c r="H217" s="72"/>
      <c r="I217" s="72"/>
      <c r="J217" s="73"/>
      <c r="K217" s="22"/>
      <c r="L217" s="111"/>
    </row>
    <row r="218" spans="1:12" ht="15" customHeight="1">
      <c r="A218" s="111"/>
      <c r="B218" s="70"/>
      <c r="C218" s="71"/>
      <c r="D218" s="74"/>
      <c r="E218" s="74"/>
      <c r="F218" s="74"/>
      <c r="G218" s="74"/>
      <c r="H218" s="74"/>
      <c r="I218" s="74"/>
      <c r="J218" s="75"/>
      <c r="K218" s="76"/>
      <c r="L218" s="111"/>
    </row>
    <row r="219" spans="1:12" ht="15" customHeight="1">
      <c r="A219" s="111"/>
      <c r="B219" s="70"/>
      <c r="C219" s="71"/>
      <c r="D219" s="72"/>
      <c r="E219" s="72"/>
      <c r="F219" s="72"/>
      <c r="G219" s="72"/>
      <c r="H219" s="72"/>
      <c r="I219" s="72"/>
      <c r="J219" s="73"/>
      <c r="K219" s="22"/>
      <c r="L219" s="111"/>
    </row>
    <row r="220" spans="1:12" ht="14.25" customHeight="1">
      <c r="A220" s="111"/>
      <c r="B220" s="70"/>
      <c r="C220" s="71"/>
      <c r="D220" s="74"/>
      <c r="E220" s="74"/>
      <c r="F220" s="74"/>
      <c r="G220" s="74"/>
      <c r="H220" s="74"/>
      <c r="I220" s="74"/>
      <c r="J220" s="75"/>
      <c r="K220" s="76"/>
      <c r="L220" s="111"/>
    </row>
    <row r="221" spans="1:12" ht="15" customHeight="1">
      <c r="A221" s="111"/>
      <c r="B221" s="70"/>
      <c r="C221" s="71"/>
      <c r="D221" s="72"/>
      <c r="E221" s="72"/>
      <c r="F221" s="72"/>
      <c r="G221" s="72"/>
      <c r="H221" s="72"/>
      <c r="I221" s="72"/>
      <c r="J221" s="73"/>
      <c r="K221" s="22"/>
      <c r="L221" s="111"/>
    </row>
    <row r="222" spans="1:12" ht="15" customHeight="1">
      <c r="A222" s="111"/>
      <c r="B222" s="70"/>
      <c r="C222" s="71"/>
      <c r="D222" s="74"/>
      <c r="E222" s="74"/>
      <c r="F222" s="74"/>
      <c r="G222" s="74"/>
      <c r="H222" s="74"/>
      <c r="I222" s="74"/>
      <c r="J222" s="75"/>
      <c r="K222" s="76"/>
      <c r="L222" s="111"/>
    </row>
    <row r="223" spans="1:12" ht="15" customHeight="1">
      <c r="A223" s="111"/>
      <c r="B223" s="70"/>
      <c r="C223" s="71"/>
      <c r="D223" s="72"/>
      <c r="E223" s="72"/>
      <c r="F223" s="72"/>
      <c r="G223" s="72"/>
      <c r="H223" s="72"/>
      <c r="I223" s="72"/>
      <c r="J223" s="73"/>
      <c r="K223" s="22"/>
      <c r="L223" s="111"/>
    </row>
    <row r="224" spans="1:12" ht="14.25" customHeight="1">
      <c r="A224" s="111"/>
      <c r="B224" s="70"/>
      <c r="C224" s="71"/>
      <c r="D224" s="74"/>
      <c r="E224" s="74"/>
      <c r="F224" s="74"/>
      <c r="G224" s="74"/>
      <c r="H224" s="74"/>
      <c r="I224" s="74"/>
      <c r="J224" s="75"/>
      <c r="K224" s="76"/>
      <c r="L224" s="111"/>
    </row>
    <row r="225" spans="1:12" ht="15" customHeight="1">
      <c r="A225" s="111"/>
      <c r="B225" s="70"/>
      <c r="C225" s="71"/>
      <c r="D225" s="72"/>
      <c r="E225" s="72"/>
      <c r="F225" s="72"/>
      <c r="G225" s="72"/>
      <c r="H225" s="72"/>
      <c r="I225" s="72"/>
      <c r="J225" s="73"/>
      <c r="K225" s="22"/>
      <c r="L225" s="111"/>
    </row>
    <row r="226" spans="1:12" ht="15" customHeight="1">
      <c r="A226" s="111"/>
      <c r="B226" s="70"/>
      <c r="C226" s="71"/>
      <c r="D226" s="74"/>
      <c r="E226" s="74"/>
      <c r="F226" s="74"/>
      <c r="G226" s="74"/>
      <c r="H226" s="74"/>
      <c r="I226" s="74"/>
      <c r="J226" s="75"/>
      <c r="K226" s="76"/>
      <c r="L226" s="111"/>
    </row>
    <row r="227" spans="1:12" ht="15" customHeight="1">
      <c r="A227" s="111"/>
      <c r="B227" s="70"/>
      <c r="C227" s="71"/>
      <c r="D227" s="72"/>
      <c r="E227" s="72"/>
      <c r="F227" s="72"/>
      <c r="G227" s="72"/>
      <c r="H227" s="72"/>
      <c r="I227" s="72"/>
      <c r="J227" s="73"/>
      <c r="K227" s="22"/>
      <c r="L227" s="111"/>
    </row>
    <row r="228" spans="1:12" ht="14.25" customHeight="1">
      <c r="A228" s="111"/>
      <c r="B228" s="70"/>
      <c r="C228" s="71"/>
      <c r="D228" s="74"/>
      <c r="E228" s="74"/>
      <c r="F228" s="74"/>
      <c r="G228" s="74"/>
      <c r="H228" s="74"/>
      <c r="I228" s="74"/>
      <c r="J228" s="75"/>
      <c r="K228" s="76"/>
      <c r="L228" s="111"/>
    </row>
    <row r="229" spans="1:12" ht="15" customHeight="1">
      <c r="A229" s="111"/>
      <c r="B229" s="70"/>
      <c r="C229" s="71"/>
      <c r="D229" s="72"/>
      <c r="E229" s="72"/>
      <c r="F229" s="72"/>
      <c r="G229" s="72"/>
      <c r="H229" s="72"/>
      <c r="I229" s="72"/>
      <c r="J229" s="73"/>
      <c r="K229" s="22"/>
      <c r="L229" s="111"/>
    </row>
    <row r="230" spans="1:12" ht="13.5" customHeight="1">
      <c r="A230" s="111"/>
      <c r="B230" s="70"/>
      <c r="C230" s="71"/>
      <c r="D230" s="74"/>
      <c r="E230" s="74"/>
      <c r="F230" s="74"/>
      <c r="G230" s="74"/>
      <c r="H230" s="74"/>
      <c r="I230" s="74"/>
      <c r="J230" s="75"/>
      <c r="K230" s="76"/>
      <c r="L230" s="111"/>
    </row>
    <row r="231" spans="1:12" ht="15" customHeight="1">
      <c r="A231" s="111"/>
      <c r="B231" s="70"/>
      <c r="C231" s="96"/>
      <c r="D231" s="72"/>
      <c r="E231" s="72"/>
      <c r="F231" s="72"/>
      <c r="G231" s="72"/>
      <c r="H231" s="72"/>
      <c r="I231" s="72"/>
      <c r="J231" s="73"/>
      <c r="K231" s="22"/>
      <c r="L231" s="111"/>
    </row>
    <row r="232" spans="1:12" ht="15" customHeight="1">
      <c r="A232" s="111"/>
      <c r="B232" s="70"/>
      <c r="C232" s="71"/>
      <c r="D232" s="74"/>
      <c r="E232" s="74"/>
      <c r="F232" s="74"/>
      <c r="G232" s="74"/>
      <c r="H232" s="74"/>
      <c r="I232" s="74"/>
      <c r="J232" s="75"/>
      <c r="K232" s="76"/>
      <c r="L232" s="111"/>
    </row>
    <row r="233" spans="1:12" ht="15" customHeight="1">
      <c r="A233" s="87"/>
      <c r="B233" s="97"/>
      <c r="C233" s="98"/>
      <c r="D233" s="84"/>
      <c r="E233" s="84"/>
      <c r="F233" s="84"/>
      <c r="G233" s="84"/>
      <c r="H233" s="84"/>
      <c r="I233" s="84"/>
      <c r="J233" s="85"/>
      <c r="K233" s="86"/>
      <c r="L233" s="99"/>
    </row>
    <row r="234" spans="1:12" ht="15" customHeight="1">
      <c r="A234" s="100"/>
      <c r="B234" s="101"/>
      <c r="C234" s="102"/>
      <c r="D234" s="52"/>
      <c r="E234" s="52"/>
      <c r="F234" s="52"/>
      <c r="G234" s="52"/>
      <c r="H234" s="52"/>
      <c r="I234" s="52"/>
      <c r="J234" s="53"/>
      <c r="K234" s="54"/>
      <c r="L234" s="103"/>
    </row>
    <row r="235" spans="1:12" ht="15" customHeight="1">
      <c r="A235" s="100"/>
      <c r="B235" s="101"/>
      <c r="C235" s="102"/>
      <c r="D235" s="52"/>
      <c r="E235" s="52"/>
      <c r="F235" s="52"/>
      <c r="G235" s="52"/>
      <c r="H235" s="52"/>
      <c r="I235" s="52"/>
      <c r="J235" s="53"/>
      <c r="K235" s="54"/>
      <c r="L235" s="103"/>
    </row>
    <row r="236" spans="1:1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.75" customHeight="1">
      <c r="A237" s="2"/>
      <c r="B237" s="49"/>
      <c r="C237" s="50"/>
      <c r="D237" s="50"/>
      <c r="E237" s="50"/>
      <c r="F237" s="50"/>
      <c r="G237" s="2"/>
      <c r="H237" s="50"/>
      <c r="I237" s="112"/>
      <c r="J237" s="112"/>
      <c r="K237" s="112"/>
      <c r="L237" s="2"/>
    </row>
    <row r="238" spans="1:12" ht="15.75" customHeight="1">
      <c r="A238" s="2"/>
      <c r="B238" s="49"/>
      <c r="C238" s="50"/>
      <c r="D238" s="50"/>
      <c r="E238" s="50"/>
      <c r="F238" s="50"/>
      <c r="G238" s="2"/>
      <c r="H238" s="50"/>
      <c r="I238" s="112"/>
      <c r="J238" s="112"/>
      <c r="K238" s="112"/>
      <c r="L238" s="2"/>
    </row>
    <row r="239" spans="1:12" ht="15">
      <c r="A239" s="2"/>
      <c r="B239" s="104"/>
      <c r="C239" s="50"/>
      <c r="D239" s="50"/>
      <c r="E239" s="50"/>
      <c r="F239" s="50"/>
      <c r="G239" s="2"/>
      <c r="H239" s="50"/>
      <c r="I239" s="50"/>
      <c r="J239" s="50"/>
      <c r="K239" s="50"/>
      <c r="L239" s="2"/>
    </row>
    <row r="240" spans="1:12" ht="15.75" customHeight="1">
      <c r="A240" s="2"/>
      <c r="B240" s="49"/>
      <c r="C240" s="50"/>
      <c r="D240" s="50"/>
      <c r="E240" s="50"/>
      <c r="F240" s="50"/>
      <c r="G240" s="2"/>
      <c r="H240" s="2"/>
      <c r="I240" s="112"/>
      <c r="J240" s="112"/>
      <c r="K240" s="112"/>
      <c r="L240" s="2"/>
    </row>
    <row r="241" spans="1:12" ht="15.75" customHeight="1">
      <c r="A241" s="2"/>
      <c r="B241" s="49"/>
      <c r="C241" s="50"/>
      <c r="D241" s="50"/>
      <c r="E241" s="50"/>
      <c r="F241" s="50"/>
      <c r="G241" s="2"/>
      <c r="H241" s="2"/>
      <c r="I241" s="112"/>
      <c r="J241" s="112"/>
      <c r="K241" s="112"/>
      <c r="L241" s="2"/>
    </row>
  </sheetData>
  <sheetProtection/>
  <mergeCells count="45">
    <mergeCell ref="L55:L56"/>
    <mergeCell ref="B48:L48"/>
    <mergeCell ref="D51:L51"/>
    <mergeCell ref="A49:L49"/>
    <mergeCell ref="A6:L6"/>
    <mergeCell ref="A53:L53"/>
    <mergeCell ref="B1:L1"/>
    <mergeCell ref="B8:B9"/>
    <mergeCell ref="D4:L4"/>
    <mergeCell ref="A2:L2"/>
    <mergeCell ref="K8:K9"/>
    <mergeCell ref="C8:C9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105:L106"/>
    <mergeCell ref="L107:L108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19:L120"/>
    <mergeCell ref="L121:L122"/>
    <mergeCell ref="L109:L110"/>
    <mergeCell ref="L111:L112"/>
    <mergeCell ref="L113:L114"/>
    <mergeCell ref="L115:L116"/>
    <mergeCell ref="L117:L11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13.7109375" style="0" customWidth="1"/>
    <col min="4" max="4" width="7.7109375" style="0" customWidth="1"/>
    <col min="5" max="5" width="7.421875" style="0" customWidth="1"/>
    <col min="6" max="6" width="8.57421875" style="0" customWidth="1"/>
    <col min="7" max="7" width="7.140625" style="0" customWidth="1"/>
    <col min="8" max="8" width="7.28125" style="0" customWidth="1"/>
    <col min="9" max="9" width="7.421875" style="0" customWidth="1"/>
    <col min="10" max="10" width="7.8515625" style="0" customWidth="1"/>
    <col min="11" max="11" width="5.8515625" style="0" customWidth="1"/>
    <col min="12" max="12" width="22.140625" style="0" customWidth="1"/>
    <col min="13" max="13" width="10.57421875" style="0" customWidth="1"/>
    <col min="14" max="14" width="8.28125" style="0" customWidth="1"/>
  </cols>
  <sheetData>
    <row r="1" spans="2:11" ht="13.5" customHeight="1">
      <c r="B1" s="152" t="s">
        <v>35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4.25" customHeight="1">
      <c r="A2" s="156" t="s">
        <v>163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2:11" ht="6.75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2.75" customHeight="1">
      <c r="B4" s="1"/>
      <c r="C4" s="10"/>
      <c r="D4" s="155" t="s">
        <v>161</v>
      </c>
      <c r="E4" s="155"/>
      <c r="F4" s="155"/>
      <c r="G4" s="155"/>
      <c r="H4" s="155"/>
      <c r="I4" s="155"/>
      <c r="J4" s="155"/>
      <c r="K4" s="155"/>
    </row>
    <row r="5" spans="2:11" ht="12.75" customHeight="1">
      <c r="B5" s="1"/>
      <c r="C5" s="10"/>
      <c r="D5" s="128"/>
      <c r="E5" s="128"/>
      <c r="F5" s="128"/>
      <c r="G5" s="128"/>
      <c r="H5" s="128"/>
      <c r="I5" s="128"/>
      <c r="J5" s="128"/>
      <c r="K5" s="128"/>
    </row>
    <row r="6" spans="1:11" ht="12.75" customHeight="1">
      <c r="A6" s="161" t="s">
        <v>37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2:11" ht="12" customHeight="1">
      <c r="B7" s="17" t="s">
        <v>6</v>
      </c>
      <c r="C7" s="10"/>
      <c r="D7" s="10"/>
      <c r="E7" s="10"/>
      <c r="F7" s="10"/>
      <c r="G7" s="10"/>
      <c r="H7" s="10"/>
      <c r="I7" s="10"/>
      <c r="J7" t="s">
        <v>38</v>
      </c>
      <c r="K7" s="10"/>
    </row>
    <row r="8" spans="1:11" ht="13.5" customHeight="1">
      <c r="A8" s="88" t="s">
        <v>8</v>
      </c>
      <c r="B8" s="153" t="s">
        <v>9</v>
      </c>
      <c r="C8" s="159" t="s">
        <v>34</v>
      </c>
      <c r="D8" s="6"/>
      <c r="E8" s="6"/>
      <c r="F8" s="6"/>
      <c r="G8" s="6"/>
      <c r="H8" s="6"/>
      <c r="I8" s="6"/>
      <c r="J8" s="130" t="s">
        <v>10</v>
      </c>
      <c r="K8" s="157" t="s">
        <v>1</v>
      </c>
    </row>
    <row r="9" spans="1:14" ht="13.5" customHeight="1">
      <c r="A9" s="89" t="s">
        <v>19</v>
      </c>
      <c r="B9" s="154"/>
      <c r="C9" s="160"/>
      <c r="D9" s="8"/>
      <c r="E9" s="8"/>
      <c r="F9" s="8"/>
      <c r="G9" s="8"/>
      <c r="H9" s="8"/>
      <c r="I9" s="8"/>
      <c r="J9" s="69" t="s">
        <v>11</v>
      </c>
      <c r="K9" s="158"/>
      <c r="N9" s="2"/>
    </row>
    <row r="10" spans="1:14" ht="19.5" customHeight="1">
      <c r="A10" s="139">
        <v>272</v>
      </c>
      <c r="B10" s="133" t="s">
        <v>150</v>
      </c>
      <c r="C10" s="121" t="s">
        <v>50</v>
      </c>
      <c r="D10" s="72">
        <v>12.766</v>
      </c>
      <c r="E10" s="72">
        <v>14.166</v>
      </c>
      <c r="F10" s="72">
        <v>14.233</v>
      </c>
      <c r="G10" s="72">
        <v>14.266</v>
      </c>
      <c r="H10" s="72">
        <v>14.9</v>
      </c>
      <c r="I10" s="72">
        <v>13.9</v>
      </c>
      <c r="J10" s="73">
        <f aca="true" t="shared" si="0" ref="J10:J40">SUM(D10+E10+F10+G10+H10+I10)</f>
        <v>84.23100000000001</v>
      </c>
      <c r="K10" s="144">
        <v>1</v>
      </c>
      <c r="N10" s="2"/>
    </row>
    <row r="11" spans="1:14" ht="19.5" customHeight="1">
      <c r="A11" s="139">
        <v>258</v>
      </c>
      <c r="B11" s="133" t="s">
        <v>97</v>
      </c>
      <c r="C11" s="121" t="s">
        <v>98</v>
      </c>
      <c r="D11" s="72">
        <v>14.333</v>
      </c>
      <c r="E11" s="72">
        <v>13</v>
      </c>
      <c r="F11" s="72">
        <v>14.1</v>
      </c>
      <c r="G11" s="72">
        <v>13.733</v>
      </c>
      <c r="H11" s="72">
        <v>14.366</v>
      </c>
      <c r="I11" s="72">
        <v>13.733</v>
      </c>
      <c r="J11" s="73">
        <f t="shared" si="0"/>
        <v>83.265</v>
      </c>
      <c r="K11" s="144">
        <v>2</v>
      </c>
      <c r="N11" s="2"/>
    </row>
    <row r="12" spans="1:14" ht="19.5" customHeight="1">
      <c r="A12" s="139">
        <v>276</v>
      </c>
      <c r="B12" s="133" t="s">
        <v>131</v>
      </c>
      <c r="C12" s="121" t="s">
        <v>30</v>
      </c>
      <c r="D12" s="72">
        <v>13.566</v>
      </c>
      <c r="E12" s="72">
        <v>13.6</v>
      </c>
      <c r="F12" s="72">
        <v>13.833</v>
      </c>
      <c r="G12" s="72">
        <v>13.8</v>
      </c>
      <c r="H12" s="72">
        <v>13.533</v>
      </c>
      <c r="I12" s="72">
        <v>13.8</v>
      </c>
      <c r="J12" s="73">
        <f t="shared" si="0"/>
        <v>82.132</v>
      </c>
      <c r="K12" s="144">
        <v>3</v>
      </c>
      <c r="L12" s="13"/>
      <c r="M12" s="4"/>
      <c r="N12" s="5"/>
    </row>
    <row r="13" spans="1:14" ht="19.5" customHeight="1">
      <c r="A13" s="139">
        <v>278</v>
      </c>
      <c r="B13" s="133" t="s">
        <v>133</v>
      </c>
      <c r="C13" s="121" t="s">
        <v>30</v>
      </c>
      <c r="D13" s="72">
        <v>13.933</v>
      </c>
      <c r="E13" s="72">
        <v>14</v>
      </c>
      <c r="F13" s="72">
        <v>13.866</v>
      </c>
      <c r="G13" s="72">
        <v>13.9</v>
      </c>
      <c r="H13" s="72">
        <v>13.133</v>
      </c>
      <c r="I13" s="72">
        <v>13.2</v>
      </c>
      <c r="J13" s="73">
        <f t="shared" si="0"/>
        <v>82.032</v>
      </c>
      <c r="K13" s="144">
        <v>4</v>
      </c>
      <c r="L13" s="13"/>
      <c r="M13" s="4"/>
      <c r="N13" s="5"/>
    </row>
    <row r="14" spans="1:14" ht="19.5" customHeight="1">
      <c r="A14" s="139">
        <v>271</v>
      </c>
      <c r="B14" s="133" t="s">
        <v>149</v>
      </c>
      <c r="C14" s="121" t="s">
        <v>50</v>
      </c>
      <c r="D14" s="72">
        <v>13.566</v>
      </c>
      <c r="E14" s="72">
        <v>13.266</v>
      </c>
      <c r="F14" s="72">
        <v>14.433</v>
      </c>
      <c r="G14" s="72">
        <v>14.266</v>
      </c>
      <c r="H14" s="72">
        <v>13.266</v>
      </c>
      <c r="I14" s="72">
        <v>12.066</v>
      </c>
      <c r="J14" s="73">
        <f t="shared" si="0"/>
        <v>80.863</v>
      </c>
      <c r="K14" s="144">
        <v>5</v>
      </c>
      <c r="L14" s="12"/>
      <c r="M14" s="4"/>
      <c r="N14" s="5"/>
    </row>
    <row r="15" spans="1:14" ht="19.5" customHeight="1">
      <c r="A15" s="139">
        <v>231</v>
      </c>
      <c r="B15" s="133" t="s">
        <v>49</v>
      </c>
      <c r="C15" s="121" t="s">
        <v>50</v>
      </c>
      <c r="D15" s="72">
        <v>12.9</v>
      </c>
      <c r="E15" s="72">
        <v>14.3</v>
      </c>
      <c r="F15" s="72">
        <v>13.1</v>
      </c>
      <c r="G15" s="72">
        <v>13.8</v>
      </c>
      <c r="H15" s="72">
        <v>13.1</v>
      </c>
      <c r="I15" s="72">
        <v>13.4</v>
      </c>
      <c r="J15" s="73">
        <f t="shared" si="0"/>
        <v>80.60000000000001</v>
      </c>
      <c r="K15" s="144">
        <v>6</v>
      </c>
      <c r="L15" s="12"/>
      <c r="M15" s="4"/>
      <c r="N15" s="5"/>
    </row>
    <row r="16" spans="1:14" ht="19.5" customHeight="1">
      <c r="A16" s="139">
        <v>277</v>
      </c>
      <c r="B16" s="133" t="s">
        <v>132</v>
      </c>
      <c r="C16" s="121" t="s">
        <v>30</v>
      </c>
      <c r="D16" s="72">
        <v>14.133</v>
      </c>
      <c r="E16" s="72">
        <v>12.666</v>
      </c>
      <c r="F16" s="72">
        <v>13</v>
      </c>
      <c r="G16" s="72">
        <v>13.6</v>
      </c>
      <c r="H16" s="72">
        <v>14</v>
      </c>
      <c r="I16" s="72">
        <v>12.9</v>
      </c>
      <c r="J16" s="73">
        <f t="shared" si="0"/>
        <v>80.299</v>
      </c>
      <c r="K16" s="144">
        <v>7</v>
      </c>
      <c r="L16" s="13"/>
      <c r="M16" s="4"/>
      <c r="N16" s="5"/>
    </row>
    <row r="17" spans="1:14" ht="19.5" customHeight="1">
      <c r="A17" s="139">
        <v>282</v>
      </c>
      <c r="B17" s="133" t="s">
        <v>134</v>
      </c>
      <c r="C17" s="121" t="s">
        <v>28</v>
      </c>
      <c r="D17" s="72">
        <v>12.9</v>
      </c>
      <c r="E17" s="72">
        <v>13.166</v>
      </c>
      <c r="F17" s="72">
        <v>14.2</v>
      </c>
      <c r="G17" s="72">
        <v>13.2</v>
      </c>
      <c r="H17" s="72">
        <v>13.466</v>
      </c>
      <c r="I17" s="72">
        <v>13.266</v>
      </c>
      <c r="J17" s="73">
        <f t="shared" si="0"/>
        <v>80.19800000000001</v>
      </c>
      <c r="K17" s="144">
        <v>8</v>
      </c>
      <c r="L17" s="13"/>
      <c r="M17" s="4"/>
      <c r="N17" s="5"/>
    </row>
    <row r="18" spans="1:14" ht="19.5" customHeight="1">
      <c r="A18" s="139">
        <v>270</v>
      </c>
      <c r="B18" s="133" t="s">
        <v>148</v>
      </c>
      <c r="C18" s="121" t="s">
        <v>50</v>
      </c>
      <c r="D18" s="72">
        <v>13.366</v>
      </c>
      <c r="E18" s="72">
        <v>12.9</v>
      </c>
      <c r="F18" s="72">
        <v>14.1</v>
      </c>
      <c r="G18" s="72">
        <v>14.1</v>
      </c>
      <c r="H18" s="72">
        <v>12.766</v>
      </c>
      <c r="I18" s="72">
        <v>12.166</v>
      </c>
      <c r="J18" s="73">
        <f t="shared" si="0"/>
        <v>79.398</v>
      </c>
      <c r="K18" s="144">
        <v>9</v>
      </c>
      <c r="L18" s="12"/>
      <c r="M18" s="4"/>
      <c r="N18" s="5"/>
    </row>
    <row r="19" spans="1:14" ht="19.5" customHeight="1">
      <c r="A19" s="139">
        <v>240</v>
      </c>
      <c r="B19" s="133" t="s">
        <v>72</v>
      </c>
      <c r="C19" s="121" t="s">
        <v>31</v>
      </c>
      <c r="D19" s="72">
        <v>13.766</v>
      </c>
      <c r="E19" s="72">
        <v>13.066</v>
      </c>
      <c r="F19" s="72">
        <v>13.266</v>
      </c>
      <c r="G19" s="72">
        <v>12.3</v>
      </c>
      <c r="H19" s="72">
        <v>12.966</v>
      </c>
      <c r="I19" s="72">
        <v>13</v>
      </c>
      <c r="J19" s="73">
        <f t="shared" si="0"/>
        <v>78.36399999999999</v>
      </c>
      <c r="K19" s="144">
        <v>10</v>
      </c>
      <c r="L19" s="12"/>
      <c r="M19" s="4"/>
      <c r="N19" s="5"/>
    </row>
    <row r="20" spans="1:14" ht="19.5" customHeight="1">
      <c r="A20" s="139">
        <v>283</v>
      </c>
      <c r="B20" s="133" t="s">
        <v>135</v>
      </c>
      <c r="C20" s="121" t="s">
        <v>28</v>
      </c>
      <c r="D20" s="72">
        <v>12.566</v>
      </c>
      <c r="E20" s="72">
        <v>13.7</v>
      </c>
      <c r="F20" s="72">
        <v>13.166</v>
      </c>
      <c r="G20" s="72">
        <v>13.233</v>
      </c>
      <c r="H20" s="72">
        <v>13.133</v>
      </c>
      <c r="I20" s="72">
        <v>12.4</v>
      </c>
      <c r="J20" s="73">
        <f t="shared" si="0"/>
        <v>78.19800000000001</v>
      </c>
      <c r="K20" s="144">
        <v>11</v>
      </c>
      <c r="L20" s="12"/>
      <c r="M20" s="4"/>
      <c r="N20" s="5"/>
    </row>
    <row r="21" spans="1:14" ht="19.5" customHeight="1">
      <c r="A21" s="139">
        <v>284</v>
      </c>
      <c r="B21" s="133" t="s">
        <v>136</v>
      </c>
      <c r="C21" s="121" t="s">
        <v>28</v>
      </c>
      <c r="D21" s="72">
        <v>13.133</v>
      </c>
      <c r="E21" s="72">
        <v>13.033</v>
      </c>
      <c r="F21" s="72">
        <v>13.266</v>
      </c>
      <c r="G21" s="72">
        <v>12.3</v>
      </c>
      <c r="H21" s="72">
        <v>12.9</v>
      </c>
      <c r="I21" s="72">
        <v>12.966</v>
      </c>
      <c r="J21" s="73">
        <f t="shared" si="0"/>
        <v>77.598</v>
      </c>
      <c r="K21" s="144">
        <v>12</v>
      </c>
      <c r="L21" s="12"/>
      <c r="M21" s="4"/>
      <c r="N21" s="5"/>
    </row>
    <row r="22" spans="1:14" s="145" customFormat="1" ht="19.5" customHeight="1">
      <c r="A22" s="139">
        <v>259</v>
      </c>
      <c r="B22" s="133" t="s">
        <v>99</v>
      </c>
      <c r="C22" s="121" t="s">
        <v>17</v>
      </c>
      <c r="D22" s="72">
        <v>12.133</v>
      </c>
      <c r="E22" s="72">
        <v>12.833</v>
      </c>
      <c r="F22" s="72">
        <v>13.7</v>
      </c>
      <c r="G22" s="72">
        <v>13.2</v>
      </c>
      <c r="H22" s="72">
        <v>13.166</v>
      </c>
      <c r="I22" s="72">
        <v>12.533</v>
      </c>
      <c r="J22" s="73">
        <f t="shared" si="0"/>
        <v>77.565</v>
      </c>
      <c r="K22" s="149">
        <v>13</v>
      </c>
      <c r="L22" s="146"/>
      <c r="M22" s="147"/>
      <c r="N22" s="148"/>
    </row>
    <row r="23" spans="1:14" s="145" customFormat="1" ht="19.5" customHeight="1">
      <c r="A23" s="139">
        <v>256</v>
      </c>
      <c r="B23" s="133" t="s">
        <v>92</v>
      </c>
      <c r="C23" s="121" t="s">
        <v>50</v>
      </c>
      <c r="D23" s="72">
        <v>13.8</v>
      </c>
      <c r="E23" s="72">
        <v>11.7</v>
      </c>
      <c r="F23" s="72">
        <v>13</v>
      </c>
      <c r="G23" s="72">
        <v>13.1</v>
      </c>
      <c r="H23" s="72">
        <v>12.566</v>
      </c>
      <c r="I23" s="72">
        <v>12.5</v>
      </c>
      <c r="J23" s="73">
        <f t="shared" si="0"/>
        <v>76.666</v>
      </c>
      <c r="K23" s="149">
        <v>14</v>
      </c>
      <c r="L23" s="146"/>
      <c r="M23" s="147"/>
      <c r="N23" s="148"/>
    </row>
    <row r="24" spans="1:14" s="145" customFormat="1" ht="19.5" customHeight="1">
      <c r="A24" s="139">
        <v>253</v>
      </c>
      <c r="B24" s="133" t="s">
        <v>90</v>
      </c>
      <c r="C24" s="121" t="s">
        <v>50</v>
      </c>
      <c r="D24" s="72">
        <v>12.8</v>
      </c>
      <c r="E24" s="72">
        <v>13.5</v>
      </c>
      <c r="F24" s="72">
        <v>12.733</v>
      </c>
      <c r="G24" s="72">
        <v>13.033</v>
      </c>
      <c r="H24" s="72">
        <v>11.466</v>
      </c>
      <c r="I24" s="72">
        <v>13.1</v>
      </c>
      <c r="J24" s="73">
        <f t="shared" si="0"/>
        <v>76.632</v>
      </c>
      <c r="K24" s="144">
        <v>15</v>
      </c>
      <c r="L24" s="146"/>
      <c r="M24" s="147"/>
      <c r="N24" s="148"/>
    </row>
    <row r="25" spans="1:14" s="145" customFormat="1" ht="19.5" customHeight="1">
      <c r="A25" s="139">
        <v>260</v>
      </c>
      <c r="B25" s="133" t="s">
        <v>100</v>
      </c>
      <c r="C25" s="121" t="s">
        <v>17</v>
      </c>
      <c r="D25" s="72">
        <v>12.866</v>
      </c>
      <c r="E25" s="72">
        <v>12.4</v>
      </c>
      <c r="F25" s="72">
        <v>12.866</v>
      </c>
      <c r="G25" s="72">
        <v>13.066</v>
      </c>
      <c r="H25" s="72">
        <v>12.3</v>
      </c>
      <c r="I25" s="72">
        <v>12.133</v>
      </c>
      <c r="J25" s="73">
        <f t="shared" si="0"/>
        <v>75.631</v>
      </c>
      <c r="K25" s="144">
        <v>16</v>
      </c>
      <c r="L25" s="146"/>
      <c r="M25" s="147"/>
      <c r="N25" s="148"/>
    </row>
    <row r="26" spans="1:14" s="145" customFormat="1" ht="19.5" customHeight="1">
      <c r="A26" s="139">
        <v>242</v>
      </c>
      <c r="B26" s="133" t="s">
        <v>74</v>
      </c>
      <c r="C26" s="121" t="s">
        <v>31</v>
      </c>
      <c r="D26" s="72">
        <v>12.266</v>
      </c>
      <c r="E26" s="72">
        <v>13</v>
      </c>
      <c r="F26" s="72">
        <v>11.8</v>
      </c>
      <c r="G26" s="72">
        <v>13.066</v>
      </c>
      <c r="H26" s="72">
        <v>12.366</v>
      </c>
      <c r="I26" s="72">
        <v>12.766</v>
      </c>
      <c r="J26" s="73">
        <f t="shared" si="0"/>
        <v>75.26400000000001</v>
      </c>
      <c r="K26" s="144">
        <v>17</v>
      </c>
      <c r="L26" s="146"/>
      <c r="M26" s="147"/>
      <c r="N26" s="148"/>
    </row>
    <row r="27" spans="1:14" s="145" customFormat="1" ht="19.5" customHeight="1">
      <c r="A27" s="139">
        <v>264</v>
      </c>
      <c r="B27" s="133" t="s">
        <v>118</v>
      </c>
      <c r="C27" s="121" t="s">
        <v>29</v>
      </c>
      <c r="D27" s="72">
        <v>12.5</v>
      </c>
      <c r="E27" s="72">
        <v>13.2</v>
      </c>
      <c r="F27" s="72">
        <v>10.7</v>
      </c>
      <c r="G27" s="72">
        <v>13.333</v>
      </c>
      <c r="H27" s="72">
        <v>12.1</v>
      </c>
      <c r="I27" s="72">
        <v>12.666</v>
      </c>
      <c r="J27" s="73">
        <f t="shared" si="0"/>
        <v>74.499</v>
      </c>
      <c r="K27" s="144">
        <v>18</v>
      </c>
      <c r="L27" s="146"/>
      <c r="M27" s="147"/>
      <c r="N27" s="148"/>
    </row>
    <row r="28" spans="1:14" s="145" customFormat="1" ht="19.5" customHeight="1">
      <c r="A28" s="139">
        <v>241</v>
      </c>
      <c r="B28" s="133" t="s">
        <v>73</v>
      </c>
      <c r="C28" s="121" t="s">
        <v>31</v>
      </c>
      <c r="D28" s="72">
        <v>12.1</v>
      </c>
      <c r="E28" s="72">
        <v>11.533</v>
      </c>
      <c r="F28" s="72">
        <v>12.433</v>
      </c>
      <c r="G28" s="72">
        <v>13.2</v>
      </c>
      <c r="H28" s="72">
        <v>11.666</v>
      </c>
      <c r="I28" s="72">
        <v>13.166</v>
      </c>
      <c r="J28" s="73">
        <f t="shared" si="0"/>
        <v>74.098</v>
      </c>
      <c r="K28" s="144">
        <v>19</v>
      </c>
      <c r="L28" s="146"/>
      <c r="M28" s="147"/>
      <c r="N28" s="148"/>
    </row>
    <row r="29" spans="1:14" s="145" customFormat="1" ht="19.5" customHeight="1">
      <c r="A29" s="139">
        <v>247</v>
      </c>
      <c r="B29" s="133" t="s">
        <v>87</v>
      </c>
      <c r="C29" s="121" t="s">
        <v>81</v>
      </c>
      <c r="D29" s="72">
        <v>12.6</v>
      </c>
      <c r="E29" s="72">
        <v>12.233</v>
      </c>
      <c r="F29" s="72">
        <v>11.833</v>
      </c>
      <c r="G29" s="72">
        <v>13.2</v>
      </c>
      <c r="H29" s="72">
        <v>12.066</v>
      </c>
      <c r="I29" s="72">
        <v>11.733</v>
      </c>
      <c r="J29" s="73">
        <f t="shared" si="0"/>
        <v>73.665</v>
      </c>
      <c r="K29" s="144">
        <v>20</v>
      </c>
      <c r="L29" s="146"/>
      <c r="M29" s="147"/>
      <c r="N29" s="148"/>
    </row>
    <row r="30" spans="1:14" s="145" customFormat="1" ht="19.5" customHeight="1">
      <c r="A30" s="139">
        <v>248</v>
      </c>
      <c r="B30" s="133" t="s">
        <v>88</v>
      </c>
      <c r="C30" s="121" t="s">
        <v>81</v>
      </c>
      <c r="D30" s="72">
        <v>13.066</v>
      </c>
      <c r="E30" s="72">
        <v>11.966</v>
      </c>
      <c r="F30" s="72">
        <v>12.6</v>
      </c>
      <c r="G30" s="72">
        <v>12.2</v>
      </c>
      <c r="H30" s="72">
        <v>12.433</v>
      </c>
      <c r="I30" s="72">
        <v>11.266</v>
      </c>
      <c r="J30" s="73">
        <f t="shared" si="0"/>
        <v>73.53099999999999</v>
      </c>
      <c r="K30" s="144">
        <v>21</v>
      </c>
      <c r="L30" s="146"/>
      <c r="M30" s="147"/>
      <c r="N30" s="148"/>
    </row>
    <row r="31" spans="1:14" s="145" customFormat="1" ht="19.5" customHeight="1">
      <c r="A31" s="139">
        <v>254</v>
      </c>
      <c r="B31" s="133" t="s">
        <v>91</v>
      </c>
      <c r="C31" s="121" t="s">
        <v>50</v>
      </c>
      <c r="D31" s="72">
        <v>13.1</v>
      </c>
      <c r="E31" s="72">
        <v>9.7</v>
      </c>
      <c r="F31" s="72">
        <v>12.266</v>
      </c>
      <c r="G31" s="72">
        <v>12.8</v>
      </c>
      <c r="H31" s="72">
        <v>12.566</v>
      </c>
      <c r="I31" s="72">
        <v>12.066</v>
      </c>
      <c r="J31" s="73">
        <f t="shared" si="0"/>
        <v>72.498</v>
      </c>
      <c r="K31" s="144">
        <v>22</v>
      </c>
      <c r="L31" s="146"/>
      <c r="M31" s="147"/>
      <c r="N31" s="148"/>
    </row>
    <row r="32" spans="1:14" s="145" customFormat="1" ht="19.5" customHeight="1">
      <c r="A32" s="139">
        <v>223</v>
      </c>
      <c r="B32" s="133" t="s">
        <v>43</v>
      </c>
      <c r="C32" s="121" t="s">
        <v>42</v>
      </c>
      <c r="D32" s="72">
        <v>11.3</v>
      </c>
      <c r="E32" s="72">
        <v>12.7</v>
      </c>
      <c r="F32" s="72">
        <v>11.466</v>
      </c>
      <c r="G32" s="72">
        <v>12.366</v>
      </c>
      <c r="H32" s="72">
        <v>12.866</v>
      </c>
      <c r="I32" s="72">
        <v>11.266</v>
      </c>
      <c r="J32" s="73">
        <f t="shared" si="0"/>
        <v>71.964</v>
      </c>
      <c r="K32" s="144">
        <v>23</v>
      </c>
      <c r="L32" s="146"/>
      <c r="M32" s="147"/>
      <c r="N32" s="148"/>
    </row>
    <row r="33" spans="1:14" s="145" customFormat="1" ht="19.5" customHeight="1">
      <c r="A33" s="139">
        <v>229</v>
      </c>
      <c r="B33" s="133" t="s">
        <v>48</v>
      </c>
      <c r="C33" s="121" t="s">
        <v>29</v>
      </c>
      <c r="D33" s="72">
        <v>12.333</v>
      </c>
      <c r="E33" s="72">
        <v>10.533</v>
      </c>
      <c r="F33" s="72">
        <v>11.933</v>
      </c>
      <c r="G33" s="72">
        <v>12.266</v>
      </c>
      <c r="H33" s="72">
        <v>11.466</v>
      </c>
      <c r="I33" s="72">
        <v>12.3</v>
      </c>
      <c r="J33" s="73">
        <f t="shared" si="0"/>
        <v>70.831</v>
      </c>
      <c r="K33" s="144">
        <v>24</v>
      </c>
      <c r="L33" s="146"/>
      <c r="M33" s="147"/>
      <c r="N33" s="148"/>
    </row>
    <row r="34" spans="1:14" s="145" customFormat="1" ht="19.5" customHeight="1">
      <c r="A34" s="139">
        <v>225</v>
      </c>
      <c r="B34" s="133" t="s">
        <v>45</v>
      </c>
      <c r="C34" s="121" t="s">
        <v>42</v>
      </c>
      <c r="D34" s="72">
        <v>12.7</v>
      </c>
      <c r="E34" s="72">
        <v>10.7</v>
      </c>
      <c r="F34" s="72">
        <v>10.933</v>
      </c>
      <c r="G34" s="72">
        <v>11.933</v>
      </c>
      <c r="H34" s="72">
        <v>12.2</v>
      </c>
      <c r="I34" s="72">
        <v>11.2</v>
      </c>
      <c r="J34" s="73">
        <f t="shared" si="0"/>
        <v>69.666</v>
      </c>
      <c r="K34" s="144">
        <v>25</v>
      </c>
      <c r="L34" s="146"/>
      <c r="M34" s="147"/>
      <c r="N34" s="148"/>
    </row>
    <row r="35" spans="1:14" ht="19.5" customHeight="1">
      <c r="A35" s="139">
        <v>246</v>
      </c>
      <c r="B35" s="133" t="s">
        <v>86</v>
      </c>
      <c r="C35" s="121" t="s">
        <v>81</v>
      </c>
      <c r="D35" s="72">
        <v>12.7</v>
      </c>
      <c r="E35" s="72">
        <v>5.733</v>
      </c>
      <c r="F35" s="72">
        <v>11</v>
      </c>
      <c r="G35" s="72">
        <v>11.4</v>
      </c>
      <c r="H35" s="72">
        <v>11.666</v>
      </c>
      <c r="I35" s="72">
        <v>11.833</v>
      </c>
      <c r="J35" s="73">
        <f t="shared" si="0"/>
        <v>64.332</v>
      </c>
      <c r="K35" s="144">
        <v>26</v>
      </c>
      <c r="L35" s="12"/>
      <c r="M35" s="4"/>
      <c r="N35" s="5"/>
    </row>
    <row r="36" spans="1:14" ht="19.5" customHeight="1">
      <c r="A36" s="139">
        <v>265</v>
      </c>
      <c r="B36" s="133" t="s">
        <v>119</v>
      </c>
      <c r="C36" s="121" t="s">
        <v>29</v>
      </c>
      <c r="D36" s="72">
        <v>9.8</v>
      </c>
      <c r="E36" s="72">
        <v>9.766</v>
      </c>
      <c r="F36" s="72">
        <v>11.2</v>
      </c>
      <c r="G36" s="72">
        <v>12.2</v>
      </c>
      <c r="H36" s="72">
        <v>10.3</v>
      </c>
      <c r="I36" s="72">
        <v>10.8</v>
      </c>
      <c r="J36" s="73">
        <f t="shared" si="0"/>
        <v>64.066</v>
      </c>
      <c r="K36" s="144">
        <v>27</v>
      </c>
      <c r="L36" s="11"/>
      <c r="M36" s="4"/>
      <c r="N36" s="5"/>
    </row>
    <row r="37" spans="1:14" ht="19.5" customHeight="1">
      <c r="A37" s="139">
        <v>235</v>
      </c>
      <c r="B37" s="133" t="s">
        <v>71</v>
      </c>
      <c r="C37" s="121" t="s">
        <v>62</v>
      </c>
      <c r="D37" s="72">
        <v>12</v>
      </c>
      <c r="E37" s="72">
        <v>8.7</v>
      </c>
      <c r="F37" s="72">
        <v>10.8</v>
      </c>
      <c r="G37" s="72">
        <v>11</v>
      </c>
      <c r="H37" s="72">
        <v>11.3</v>
      </c>
      <c r="I37" s="72">
        <v>8.533</v>
      </c>
      <c r="J37" s="73">
        <f t="shared" si="0"/>
        <v>62.333</v>
      </c>
      <c r="K37" s="144">
        <v>28</v>
      </c>
      <c r="L37" s="12"/>
      <c r="M37" s="4"/>
      <c r="N37" s="5"/>
    </row>
    <row r="38" spans="1:14" ht="19.5" customHeight="1">
      <c r="A38" s="139">
        <v>224</v>
      </c>
      <c r="B38" s="133" t="s">
        <v>44</v>
      </c>
      <c r="C38" s="121" t="s">
        <v>42</v>
      </c>
      <c r="D38" s="72">
        <v>12</v>
      </c>
      <c r="E38" s="72">
        <v>10.9</v>
      </c>
      <c r="F38" s="72">
        <v>10.066</v>
      </c>
      <c r="G38" s="72">
        <v>11.733</v>
      </c>
      <c r="H38" s="72">
        <v>11.533</v>
      </c>
      <c r="I38" s="72">
        <v>5.5</v>
      </c>
      <c r="J38" s="73">
        <f t="shared" si="0"/>
        <v>61.732</v>
      </c>
      <c r="K38" s="144">
        <v>29</v>
      </c>
      <c r="L38" s="12"/>
      <c r="M38" s="4"/>
      <c r="N38" s="5"/>
    </row>
    <row r="39" spans="1:14" ht="19.5" customHeight="1">
      <c r="A39" s="139">
        <v>222</v>
      </c>
      <c r="B39" s="133" t="s">
        <v>41</v>
      </c>
      <c r="C39" s="121" t="s">
        <v>42</v>
      </c>
      <c r="D39" s="72">
        <v>13.1</v>
      </c>
      <c r="E39" s="72">
        <v>8.866</v>
      </c>
      <c r="F39" s="72">
        <v>0</v>
      </c>
      <c r="G39" s="72">
        <v>13.133</v>
      </c>
      <c r="H39" s="72">
        <v>11.7</v>
      </c>
      <c r="I39" s="72">
        <v>11.866</v>
      </c>
      <c r="J39" s="73">
        <f t="shared" si="0"/>
        <v>58.665000000000006</v>
      </c>
      <c r="K39" s="144">
        <v>30</v>
      </c>
      <c r="L39" s="12"/>
      <c r="M39" s="4"/>
      <c r="N39" s="5"/>
    </row>
    <row r="40" spans="1:14" ht="19.5" customHeight="1">
      <c r="A40" s="139">
        <v>252</v>
      </c>
      <c r="B40" s="133" t="s">
        <v>89</v>
      </c>
      <c r="C40" s="121" t="s">
        <v>30</v>
      </c>
      <c r="D40" s="72">
        <v>0</v>
      </c>
      <c r="E40" s="72">
        <v>0</v>
      </c>
      <c r="F40" s="72">
        <v>0</v>
      </c>
      <c r="G40" s="72">
        <v>0</v>
      </c>
      <c r="H40" s="72">
        <v>11.766</v>
      </c>
      <c r="I40" s="72">
        <v>13.333</v>
      </c>
      <c r="J40" s="73">
        <f t="shared" si="0"/>
        <v>25.099</v>
      </c>
      <c r="K40" s="144">
        <v>31</v>
      </c>
      <c r="L40" s="12"/>
      <c r="M40" s="4"/>
      <c r="N40" s="5"/>
    </row>
    <row r="41" spans="1:11" ht="8.25" customHeight="1">
      <c r="A41" s="129"/>
      <c r="B41" s="119"/>
      <c r="C41" s="131"/>
      <c r="D41" s="2"/>
      <c r="E41" s="2"/>
      <c r="F41" s="2"/>
      <c r="G41" s="2"/>
      <c r="H41" s="2"/>
      <c r="I41" s="2"/>
      <c r="J41" s="94"/>
      <c r="K41" s="111"/>
    </row>
    <row r="42" spans="1:10" ht="15.75">
      <c r="A42" s="77"/>
      <c r="B42" s="14" t="s">
        <v>4</v>
      </c>
      <c r="C42" s="15"/>
      <c r="D42" s="15"/>
      <c r="E42" s="15"/>
      <c r="F42" s="15"/>
      <c r="H42" s="15"/>
      <c r="I42" s="113" t="s">
        <v>32</v>
      </c>
      <c r="J42" s="113"/>
    </row>
    <row r="43" spans="1:10" ht="15" customHeight="1">
      <c r="A43" s="77"/>
      <c r="B43" s="14" t="s">
        <v>18</v>
      </c>
      <c r="C43" s="15"/>
      <c r="D43" s="15"/>
      <c r="E43" s="15"/>
      <c r="F43" s="15"/>
      <c r="H43" s="15"/>
      <c r="I43" s="15" t="s">
        <v>33</v>
      </c>
      <c r="J43" s="15"/>
    </row>
    <row r="44" spans="1:8" ht="7.5" customHeight="1">
      <c r="A44" s="51"/>
      <c r="B44" s="16"/>
      <c r="C44" s="15"/>
      <c r="D44" s="15"/>
      <c r="E44" s="15"/>
      <c r="F44" s="15"/>
      <c r="H44" s="15"/>
    </row>
    <row r="45" spans="1:10" ht="15.75">
      <c r="A45" s="51"/>
      <c r="B45" s="14" t="s">
        <v>5</v>
      </c>
      <c r="C45" s="15"/>
      <c r="D45" s="15"/>
      <c r="E45" s="15"/>
      <c r="F45" s="15"/>
      <c r="I45" s="113" t="s">
        <v>116</v>
      </c>
      <c r="J45" s="113"/>
    </row>
    <row r="46" spans="2:9" ht="15.75">
      <c r="B46" s="14" t="s">
        <v>115</v>
      </c>
      <c r="C46" s="15"/>
      <c r="D46" s="15"/>
      <c r="E46" s="15"/>
      <c r="F46" s="15"/>
      <c r="I46" t="s">
        <v>117</v>
      </c>
    </row>
    <row r="74" ht="10.5" customHeight="1">
      <c r="K74" s="2"/>
    </row>
    <row r="75" ht="12" customHeight="1">
      <c r="K75" s="47"/>
    </row>
    <row r="76" spans="1:11" ht="4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105"/>
      <c r="C77" s="105"/>
      <c r="D77" s="105"/>
      <c r="E77" s="105"/>
      <c r="F77" s="105"/>
      <c r="G77" s="105"/>
      <c r="H77" s="105"/>
      <c r="I77" s="105"/>
      <c r="J77" s="105"/>
      <c r="K77" s="105"/>
    </row>
    <row r="78" spans="1:11" ht="5.25" customHeight="1">
      <c r="A78" s="2"/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1:11" ht="12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1:11" ht="15">
      <c r="A80" s="2"/>
      <c r="B80" s="48"/>
      <c r="C80" s="45"/>
      <c r="D80" s="107"/>
      <c r="E80" s="107"/>
      <c r="F80" s="107"/>
      <c r="G80" s="107"/>
      <c r="H80" s="107"/>
      <c r="I80" s="107"/>
      <c r="J80" s="107"/>
      <c r="K80" s="107"/>
    </row>
    <row r="81" spans="1:11" ht="13.5" customHeight="1">
      <c r="A81" s="2"/>
      <c r="B81" s="105"/>
      <c r="C81" s="105"/>
      <c r="D81" s="45"/>
      <c r="E81" s="45"/>
      <c r="F81" s="45"/>
      <c r="G81" s="45"/>
      <c r="H81" s="45"/>
      <c r="I81" s="45"/>
      <c r="J81" s="2"/>
      <c r="K81" s="45"/>
    </row>
    <row r="82" spans="1:11" ht="15">
      <c r="A82" s="129"/>
      <c r="B82" s="108"/>
      <c r="C82" s="109"/>
      <c r="D82" s="2"/>
      <c r="E82" s="2"/>
      <c r="F82" s="2"/>
      <c r="G82" s="2"/>
      <c r="H82" s="2"/>
      <c r="I82" s="2"/>
      <c r="J82" s="93"/>
      <c r="K82" s="110"/>
    </row>
    <row r="83" spans="1:11" ht="15">
      <c r="A83" s="129"/>
      <c r="B83" s="108"/>
      <c r="C83" s="109"/>
      <c r="D83" s="2"/>
      <c r="E83" s="2"/>
      <c r="F83" s="2"/>
      <c r="G83" s="2"/>
      <c r="H83" s="2"/>
      <c r="I83" s="2"/>
      <c r="J83" s="94"/>
      <c r="K83" s="110"/>
    </row>
    <row r="84" spans="1:11" ht="15">
      <c r="A84" s="111"/>
      <c r="B84" s="70"/>
      <c r="C84" s="71"/>
      <c r="D84" s="72"/>
      <c r="E84" s="72"/>
      <c r="F84" s="72"/>
      <c r="G84" s="72"/>
      <c r="H84" s="72"/>
      <c r="I84" s="72"/>
      <c r="J84" s="73"/>
      <c r="K84" s="111"/>
    </row>
    <row r="85" spans="1:11" ht="13.5" customHeight="1">
      <c r="A85" s="111"/>
      <c r="B85" s="70"/>
      <c r="C85" s="71"/>
      <c r="D85" s="74"/>
      <c r="E85" s="74"/>
      <c r="F85" s="74"/>
      <c r="G85" s="74"/>
      <c r="H85" s="74"/>
      <c r="I85" s="74"/>
      <c r="J85" s="75"/>
      <c r="K85" s="111"/>
    </row>
    <row r="86" spans="1:11" ht="15">
      <c r="A86" s="111"/>
      <c r="B86" s="70"/>
      <c r="C86" s="71"/>
      <c r="D86" s="72"/>
      <c r="E86" s="72"/>
      <c r="F86" s="72"/>
      <c r="G86" s="72"/>
      <c r="H86" s="72"/>
      <c r="I86" s="72"/>
      <c r="J86" s="73"/>
      <c r="K86" s="111"/>
    </row>
    <row r="87" spans="1:11" ht="12.75" customHeight="1">
      <c r="A87" s="111"/>
      <c r="B87" s="70"/>
      <c r="C87" s="71"/>
      <c r="D87" s="74"/>
      <c r="E87" s="74"/>
      <c r="F87" s="74"/>
      <c r="G87" s="74"/>
      <c r="H87" s="74"/>
      <c r="I87" s="74"/>
      <c r="J87" s="75"/>
      <c r="K87" s="111"/>
    </row>
    <row r="88" spans="1:11" ht="15">
      <c r="A88" s="111"/>
      <c r="B88" s="70"/>
      <c r="C88" s="71"/>
      <c r="D88" s="72"/>
      <c r="E88" s="72"/>
      <c r="F88" s="72"/>
      <c r="G88" s="72"/>
      <c r="H88" s="72"/>
      <c r="I88" s="72"/>
      <c r="J88" s="73"/>
      <c r="K88" s="111"/>
    </row>
    <row r="89" spans="1:11" ht="15" customHeight="1">
      <c r="A89" s="111"/>
      <c r="B89" s="70"/>
      <c r="C89" s="71"/>
      <c r="D89" s="74"/>
      <c r="E89" s="74"/>
      <c r="F89" s="74"/>
      <c r="G89" s="74"/>
      <c r="H89" s="74"/>
      <c r="I89" s="74"/>
      <c r="J89" s="75"/>
      <c r="K89" s="111"/>
    </row>
    <row r="90" spans="1:11" ht="15">
      <c r="A90" s="111"/>
      <c r="B90" s="70"/>
      <c r="C90" s="71"/>
      <c r="D90" s="72"/>
      <c r="E90" s="72"/>
      <c r="F90" s="72"/>
      <c r="G90" s="72"/>
      <c r="H90" s="72"/>
      <c r="I90" s="72"/>
      <c r="J90" s="73"/>
      <c r="K90" s="111"/>
    </row>
    <row r="91" spans="1:11" ht="13.5" customHeight="1">
      <c r="A91" s="111"/>
      <c r="B91" s="70"/>
      <c r="C91" s="71"/>
      <c r="D91" s="74"/>
      <c r="E91" s="74"/>
      <c r="F91" s="74"/>
      <c r="G91" s="74"/>
      <c r="H91" s="74"/>
      <c r="I91" s="74"/>
      <c r="J91" s="75"/>
      <c r="K91" s="111"/>
    </row>
    <row r="92" spans="1:11" ht="14.25" customHeight="1">
      <c r="A92" s="111"/>
      <c r="B92" s="70"/>
      <c r="C92" s="71"/>
      <c r="D92" s="72"/>
      <c r="E92" s="72"/>
      <c r="F92" s="72"/>
      <c r="G92" s="72"/>
      <c r="H92" s="72"/>
      <c r="I92" s="72"/>
      <c r="J92" s="73"/>
      <c r="K92" s="111"/>
    </row>
    <row r="93" spans="1:11" ht="15.75" customHeight="1">
      <c r="A93" s="111"/>
      <c r="B93" s="70"/>
      <c r="C93" s="71"/>
      <c r="D93" s="74"/>
      <c r="E93" s="74"/>
      <c r="F93" s="74"/>
      <c r="G93" s="74"/>
      <c r="H93" s="74"/>
      <c r="I93" s="74"/>
      <c r="J93" s="75"/>
      <c r="K93" s="111"/>
    </row>
    <row r="94" spans="1:11" ht="15" customHeight="1">
      <c r="A94" s="111"/>
      <c r="B94" s="70"/>
      <c r="C94" s="96"/>
      <c r="D94" s="72"/>
      <c r="E94" s="72"/>
      <c r="F94" s="72"/>
      <c r="G94" s="72"/>
      <c r="H94" s="72"/>
      <c r="I94" s="72"/>
      <c r="J94" s="73"/>
      <c r="K94" s="111"/>
    </row>
    <row r="95" spans="1:11" ht="15" customHeight="1">
      <c r="A95" s="111"/>
      <c r="B95" s="70"/>
      <c r="C95" s="71"/>
      <c r="D95" s="74"/>
      <c r="E95" s="74"/>
      <c r="F95" s="74"/>
      <c r="G95" s="74"/>
      <c r="H95" s="74"/>
      <c r="I95" s="74"/>
      <c r="J95" s="75"/>
      <c r="K95" s="111"/>
    </row>
    <row r="96" spans="1:11" ht="15" customHeight="1">
      <c r="A96" s="111"/>
      <c r="B96" s="70"/>
      <c r="C96" s="71"/>
      <c r="D96" s="72"/>
      <c r="E96" s="72"/>
      <c r="F96" s="72"/>
      <c r="G96" s="72"/>
      <c r="H96" s="72"/>
      <c r="I96" s="72"/>
      <c r="J96" s="73"/>
      <c r="K96" s="111"/>
    </row>
    <row r="97" spans="1:11" ht="16.5" customHeight="1">
      <c r="A97" s="111"/>
      <c r="B97" s="70"/>
      <c r="C97" s="71"/>
      <c r="D97" s="74"/>
      <c r="E97" s="74"/>
      <c r="F97" s="74"/>
      <c r="G97" s="74"/>
      <c r="H97" s="74"/>
      <c r="I97" s="74"/>
      <c r="J97" s="75"/>
      <c r="K97" s="111"/>
    </row>
    <row r="98" spans="1:11" ht="15">
      <c r="A98" s="111"/>
      <c r="B98" s="70"/>
      <c r="C98" s="71"/>
      <c r="D98" s="72"/>
      <c r="E98" s="72"/>
      <c r="F98" s="72"/>
      <c r="G98" s="72"/>
      <c r="H98" s="72"/>
      <c r="I98" s="72"/>
      <c r="J98" s="73"/>
      <c r="K98" s="111"/>
    </row>
    <row r="99" spans="1:11" ht="16.5" customHeight="1">
      <c r="A99" s="111"/>
      <c r="B99" s="70"/>
      <c r="C99" s="71"/>
      <c r="D99" s="74"/>
      <c r="E99" s="74"/>
      <c r="F99" s="74"/>
      <c r="G99" s="74"/>
      <c r="H99" s="74"/>
      <c r="I99" s="74"/>
      <c r="J99" s="75"/>
      <c r="K99" s="111"/>
    </row>
    <row r="100" spans="1:11" ht="15">
      <c r="A100" s="111"/>
      <c r="B100" s="70"/>
      <c r="C100" s="71"/>
      <c r="D100" s="72"/>
      <c r="E100" s="72"/>
      <c r="F100" s="72"/>
      <c r="G100" s="72"/>
      <c r="H100" s="72"/>
      <c r="I100" s="72"/>
      <c r="J100" s="73"/>
      <c r="K100" s="111"/>
    </row>
    <row r="101" spans="1:11" ht="15" customHeight="1">
      <c r="A101" s="111"/>
      <c r="B101" s="70"/>
      <c r="C101" s="71"/>
      <c r="D101" s="74"/>
      <c r="E101" s="74"/>
      <c r="F101" s="74"/>
      <c r="G101" s="74"/>
      <c r="H101" s="74"/>
      <c r="I101" s="74"/>
      <c r="J101" s="75"/>
      <c r="K101" s="111"/>
    </row>
    <row r="102" spans="1:11" ht="15" customHeight="1">
      <c r="A102" s="111"/>
      <c r="B102" s="70"/>
      <c r="C102" s="71"/>
      <c r="D102" s="72"/>
      <c r="E102" s="72"/>
      <c r="F102" s="72"/>
      <c r="G102" s="72"/>
      <c r="H102" s="72"/>
      <c r="I102" s="72"/>
      <c r="J102" s="73"/>
      <c r="K102" s="111"/>
    </row>
    <row r="103" spans="1:11" ht="12" customHeight="1">
      <c r="A103" s="111"/>
      <c r="B103" s="70"/>
      <c r="C103" s="71"/>
      <c r="D103" s="74"/>
      <c r="E103" s="74"/>
      <c r="F103" s="74"/>
      <c r="G103" s="74"/>
      <c r="H103" s="74"/>
      <c r="I103" s="74"/>
      <c r="J103" s="75"/>
      <c r="K103" s="111"/>
    </row>
    <row r="104" spans="1:11" ht="15" customHeight="1">
      <c r="A104" s="111"/>
      <c r="B104" s="70"/>
      <c r="C104" s="71"/>
      <c r="D104" s="72"/>
      <c r="E104" s="72"/>
      <c r="F104" s="72"/>
      <c r="G104" s="72"/>
      <c r="H104" s="72"/>
      <c r="I104" s="72"/>
      <c r="J104" s="73"/>
      <c r="K104" s="111"/>
    </row>
    <row r="105" spans="1:11" ht="12.75" customHeight="1">
      <c r="A105" s="111"/>
      <c r="B105" s="70"/>
      <c r="C105" s="71"/>
      <c r="D105" s="74"/>
      <c r="E105" s="74"/>
      <c r="F105" s="74"/>
      <c r="G105" s="74"/>
      <c r="H105" s="74"/>
      <c r="I105" s="74"/>
      <c r="J105" s="75"/>
      <c r="K105" s="111"/>
    </row>
    <row r="106" spans="1:11" ht="15">
      <c r="A106" s="111"/>
      <c r="B106" s="70"/>
      <c r="C106" s="71"/>
      <c r="D106" s="72"/>
      <c r="E106" s="72"/>
      <c r="F106" s="72"/>
      <c r="G106" s="72"/>
      <c r="H106" s="72"/>
      <c r="I106" s="72"/>
      <c r="J106" s="73"/>
      <c r="K106" s="111"/>
    </row>
    <row r="107" spans="1:11" ht="13.5" customHeight="1">
      <c r="A107" s="111"/>
      <c r="B107" s="70"/>
      <c r="C107" s="71"/>
      <c r="D107" s="74"/>
      <c r="E107" s="74"/>
      <c r="F107" s="74"/>
      <c r="G107" s="74"/>
      <c r="H107" s="74"/>
      <c r="I107" s="74"/>
      <c r="J107" s="75"/>
      <c r="K107" s="111"/>
    </row>
    <row r="108" spans="1:11" ht="15" customHeight="1">
      <c r="A108" s="111"/>
      <c r="B108" s="70"/>
      <c r="C108" s="71"/>
      <c r="D108" s="72"/>
      <c r="E108" s="72"/>
      <c r="F108" s="72"/>
      <c r="G108" s="72"/>
      <c r="H108" s="72"/>
      <c r="I108" s="72"/>
      <c r="J108" s="73"/>
      <c r="K108" s="111"/>
    </row>
    <row r="109" spans="1:11" ht="12" customHeight="1">
      <c r="A109" s="111"/>
      <c r="B109" s="70"/>
      <c r="C109" s="71"/>
      <c r="D109" s="74"/>
      <c r="E109" s="74"/>
      <c r="F109" s="74"/>
      <c r="G109" s="74"/>
      <c r="H109" s="74"/>
      <c r="I109" s="74"/>
      <c r="J109" s="75"/>
      <c r="K109" s="111"/>
    </row>
    <row r="110" spans="1:11" ht="15" customHeight="1">
      <c r="A110" s="111"/>
      <c r="B110" s="70"/>
      <c r="C110" s="71"/>
      <c r="D110" s="72"/>
      <c r="E110" s="72"/>
      <c r="F110" s="72"/>
      <c r="G110" s="72"/>
      <c r="H110" s="72"/>
      <c r="I110" s="72"/>
      <c r="J110" s="73"/>
      <c r="K110" s="111"/>
    </row>
    <row r="111" spans="1:11" ht="14.25" customHeight="1">
      <c r="A111" s="111"/>
      <c r="B111" s="70"/>
      <c r="C111" s="71"/>
      <c r="D111" s="74"/>
      <c r="E111" s="74"/>
      <c r="F111" s="74"/>
      <c r="G111" s="74"/>
      <c r="H111" s="74"/>
      <c r="I111" s="74"/>
      <c r="J111" s="75"/>
      <c r="K111" s="111"/>
    </row>
    <row r="112" spans="1:11" ht="15">
      <c r="A112" s="111"/>
      <c r="B112" s="70"/>
      <c r="C112" s="71"/>
      <c r="D112" s="72"/>
      <c r="E112" s="72"/>
      <c r="F112" s="72"/>
      <c r="G112" s="72"/>
      <c r="H112" s="72"/>
      <c r="I112" s="72"/>
      <c r="J112" s="73"/>
      <c r="K112" s="111"/>
    </row>
    <row r="113" spans="1:11" ht="14.25" customHeight="1">
      <c r="A113" s="111"/>
      <c r="B113" s="70"/>
      <c r="C113" s="71"/>
      <c r="D113" s="74"/>
      <c r="E113" s="74"/>
      <c r="F113" s="74"/>
      <c r="G113" s="74"/>
      <c r="H113" s="74"/>
      <c r="I113" s="74"/>
      <c r="J113" s="75"/>
      <c r="K113" s="111"/>
    </row>
    <row r="114" spans="1:11" ht="15">
      <c r="A114" s="111"/>
      <c r="B114" s="70"/>
      <c r="C114" s="71"/>
      <c r="D114" s="72"/>
      <c r="E114" s="72"/>
      <c r="F114" s="72"/>
      <c r="G114" s="72"/>
      <c r="H114" s="72"/>
      <c r="I114" s="72"/>
      <c r="J114" s="73"/>
      <c r="K114" s="111"/>
    </row>
    <row r="115" spans="1:11" ht="13.5" customHeight="1">
      <c r="A115" s="111"/>
      <c r="B115" s="70"/>
      <c r="C115" s="71"/>
      <c r="D115" s="74"/>
      <c r="E115" s="74"/>
      <c r="F115" s="74"/>
      <c r="G115" s="74"/>
      <c r="H115" s="74"/>
      <c r="I115" s="74"/>
      <c r="J115" s="75"/>
      <c r="K115" s="111"/>
    </row>
    <row r="116" spans="1:11" ht="15">
      <c r="A116" s="111"/>
      <c r="B116" s="70"/>
      <c r="C116" s="71"/>
      <c r="D116" s="72"/>
      <c r="E116" s="72"/>
      <c r="F116" s="72"/>
      <c r="G116" s="72"/>
      <c r="H116" s="72"/>
      <c r="I116" s="72"/>
      <c r="J116" s="73"/>
      <c r="K116" s="111"/>
    </row>
    <row r="117" spans="1:11" ht="12.75" customHeight="1">
      <c r="A117" s="111"/>
      <c r="B117" s="70"/>
      <c r="C117" s="71"/>
      <c r="D117" s="74"/>
      <c r="E117" s="74"/>
      <c r="F117" s="74"/>
      <c r="G117" s="74"/>
      <c r="H117" s="74"/>
      <c r="I117" s="74"/>
      <c r="J117" s="75"/>
      <c r="K117" s="111"/>
    </row>
    <row r="118" spans="1:11" ht="15">
      <c r="A118" s="111"/>
      <c r="B118" s="70"/>
      <c r="C118" s="71"/>
      <c r="D118" s="72"/>
      <c r="E118" s="72"/>
      <c r="F118" s="72"/>
      <c r="G118" s="72"/>
      <c r="H118" s="72"/>
      <c r="I118" s="72"/>
      <c r="J118" s="73"/>
      <c r="K118" s="111"/>
    </row>
    <row r="119" spans="1:11" ht="15.75" customHeight="1">
      <c r="A119" s="111"/>
      <c r="B119" s="70"/>
      <c r="C119" s="71"/>
      <c r="D119" s="74"/>
      <c r="E119" s="74"/>
      <c r="F119" s="74"/>
      <c r="G119" s="74"/>
      <c r="H119" s="74"/>
      <c r="I119" s="74"/>
      <c r="J119" s="75"/>
      <c r="K119" s="111"/>
    </row>
    <row r="120" spans="1:11" ht="15" customHeight="1">
      <c r="A120" s="111"/>
      <c r="B120" s="70"/>
      <c r="C120" s="71"/>
      <c r="D120" s="72"/>
      <c r="E120" s="72"/>
      <c r="F120" s="72"/>
      <c r="G120" s="72"/>
      <c r="H120" s="72"/>
      <c r="I120" s="72"/>
      <c r="J120" s="73"/>
      <c r="K120" s="111"/>
    </row>
    <row r="121" spans="1:11" ht="13.5" customHeight="1">
      <c r="A121" s="111"/>
      <c r="B121" s="70"/>
      <c r="C121" s="71"/>
      <c r="D121" s="74"/>
      <c r="E121" s="74"/>
      <c r="F121" s="74"/>
      <c r="G121" s="74"/>
      <c r="H121" s="74"/>
      <c r="I121" s="74"/>
      <c r="J121" s="75"/>
      <c r="K121" s="111"/>
    </row>
    <row r="122" spans="1:11" ht="15">
      <c r="A122" s="111"/>
      <c r="B122" s="70"/>
      <c r="C122" s="71"/>
      <c r="D122" s="72"/>
      <c r="E122" s="72"/>
      <c r="F122" s="72"/>
      <c r="G122" s="72"/>
      <c r="H122" s="72"/>
      <c r="I122" s="72"/>
      <c r="J122" s="73"/>
      <c r="K122" s="111"/>
    </row>
    <row r="123" spans="1:11" ht="14.25" customHeight="1">
      <c r="A123" s="111"/>
      <c r="B123" s="70"/>
      <c r="C123" s="71"/>
      <c r="D123" s="74"/>
      <c r="E123" s="74"/>
      <c r="F123" s="74"/>
      <c r="G123" s="74"/>
      <c r="H123" s="74"/>
      <c r="I123" s="74"/>
      <c r="J123" s="75"/>
      <c r="K123" s="111"/>
    </row>
    <row r="124" spans="1:11" ht="15">
      <c r="A124" s="111"/>
      <c r="B124" s="70"/>
      <c r="C124" s="71"/>
      <c r="D124" s="72"/>
      <c r="E124" s="72"/>
      <c r="F124" s="72"/>
      <c r="G124" s="72"/>
      <c r="H124" s="72"/>
      <c r="I124" s="72"/>
      <c r="J124" s="73"/>
      <c r="K124" s="111"/>
    </row>
    <row r="125" spans="1:11" ht="13.5" customHeight="1">
      <c r="A125" s="111"/>
      <c r="B125" s="70"/>
      <c r="C125" s="71"/>
      <c r="D125" s="74"/>
      <c r="E125" s="74"/>
      <c r="F125" s="74"/>
      <c r="G125" s="74"/>
      <c r="H125" s="74"/>
      <c r="I125" s="74"/>
      <c r="J125" s="75"/>
      <c r="K125" s="111"/>
    </row>
    <row r="126" spans="1:11" ht="15">
      <c r="A126" s="111"/>
      <c r="B126" s="70"/>
      <c r="C126" s="71"/>
      <c r="D126" s="72"/>
      <c r="E126" s="72"/>
      <c r="F126" s="72"/>
      <c r="G126" s="72"/>
      <c r="H126" s="72"/>
      <c r="I126" s="72"/>
      <c r="J126" s="73"/>
      <c r="K126" s="111"/>
    </row>
    <row r="127" spans="1:11" ht="12.75" customHeight="1">
      <c r="A127" s="111"/>
      <c r="B127" s="70"/>
      <c r="C127" s="71"/>
      <c r="D127" s="74"/>
      <c r="E127" s="74"/>
      <c r="F127" s="74"/>
      <c r="G127" s="74"/>
      <c r="H127" s="74"/>
      <c r="I127" s="74"/>
      <c r="J127" s="75"/>
      <c r="K127" s="111"/>
    </row>
    <row r="128" spans="1:11" ht="15">
      <c r="A128" s="111"/>
      <c r="B128" s="70"/>
      <c r="C128" s="71"/>
      <c r="D128" s="72"/>
      <c r="E128" s="72"/>
      <c r="F128" s="72"/>
      <c r="G128" s="72"/>
      <c r="H128" s="72"/>
      <c r="I128" s="72"/>
      <c r="J128" s="73"/>
      <c r="K128" s="111"/>
    </row>
    <row r="129" spans="1:11" ht="17.25" customHeight="1">
      <c r="A129" s="111"/>
      <c r="B129" s="70"/>
      <c r="C129" s="71"/>
      <c r="D129" s="74"/>
      <c r="E129" s="74"/>
      <c r="F129" s="74"/>
      <c r="G129" s="74"/>
      <c r="H129" s="74"/>
      <c r="I129" s="74"/>
      <c r="J129" s="75"/>
      <c r="K129" s="111"/>
    </row>
    <row r="130" spans="1:11" ht="15">
      <c r="A130" s="111"/>
      <c r="B130" s="70"/>
      <c r="C130" s="71"/>
      <c r="D130" s="72"/>
      <c r="E130" s="72"/>
      <c r="F130" s="72"/>
      <c r="G130" s="72"/>
      <c r="H130" s="72"/>
      <c r="I130" s="72"/>
      <c r="J130" s="73"/>
      <c r="K130" s="111"/>
    </row>
    <row r="131" spans="1:11" ht="13.5" customHeight="1">
      <c r="A131" s="111"/>
      <c r="B131" s="70"/>
      <c r="C131" s="71"/>
      <c r="D131" s="74"/>
      <c r="E131" s="74"/>
      <c r="F131" s="74"/>
      <c r="G131" s="74"/>
      <c r="H131" s="74"/>
      <c r="I131" s="74"/>
      <c r="J131" s="75"/>
      <c r="K131" s="111"/>
    </row>
    <row r="132" spans="1:11" ht="15">
      <c r="A132" s="111"/>
      <c r="B132" s="70"/>
      <c r="C132" s="71"/>
      <c r="D132" s="72"/>
      <c r="E132" s="72"/>
      <c r="F132" s="72"/>
      <c r="G132" s="72"/>
      <c r="H132" s="72"/>
      <c r="I132" s="72"/>
      <c r="J132" s="73"/>
      <c r="K132" s="111"/>
    </row>
    <row r="133" spans="1:11" ht="15" customHeight="1">
      <c r="A133" s="111"/>
      <c r="B133" s="70"/>
      <c r="C133" s="71"/>
      <c r="D133" s="74"/>
      <c r="E133" s="74"/>
      <c r="F133" s="74"/>
      <c r="G133" s="74"/>
      <c r="H133" s="74"/>
      <c r="I133" s="74"/>
      <c r="J133" s="75"/>
      <c r="K133" s="111"/>
    </row>
    <row r="134" spans="1:11" ht="14.25" customHeight="1">
      <c r="A134" s="111"/>
      <c r="B134" s="70"/>
      <c r="C134" s="96"/>
      <c r="D134" s="72"/>
      <c r="E134" s="72"/>
      <c r="F134" s="72"/>
      <c r="G134" s="72"/>
      <c r="H134" s="72"/>
      <c r="I134" s="72"/>
      <c r="J134" s="73"/>
      <c r="K134" s="111"/>
    </row>
    <row r="135" spans="1:11" ht="13.5" customHeight="1">
      <c r="A135" s="111"/>
      <c r="B135" s="70"/>
      <c r="C135" s="71"/>
      <c r="D135" s="74"/>
      <c r="E135" s="74"/>
      <c r="F135" s="74"/>
      <c r="G135" s="74"/>
      <c r="H135" s="74"/>
      <c r="I135" s="74"/>
      <c r="J135" s="75"/>
      <c r="K135" s="111"/>
    </row>
    <row r="136" spans="1:11" ht="15">
      <c r="A136" s="111"/>
      <c r="B136" s="70"/>
      <c r="C136" s="71"/>
      <c r="D136" s="72"/>
      <c r="E136" s="72"/>
      <c r="F136" s="72"/>
      <c r="G136" s="72"/>
      <c r="H136" s="72"/>
      <c r="I136" s="72"/>
      <c r="J136" s="73"/>
      <c r="K136" s="111"/>
    </row>
    <row r="137" spans="1:11" ht="15" customHeight="1">
      <c r="A137" s="111"/>
      <c r="B137" s="70"/>
      <c r="C137" s="96"/>
      <c r="D137" s="74"/>
      <c r="E137" s="74"/>
      <c r="F137" s="74"/>
      <c r="G137" s="74"/>
      <c r="H137" s="74"/>
      <c r="I137" s="74"/>
      <c r="J137" s="75"/>
      <c r="K137" s="111"/>
    </row>
    <row r="138" spans="1:11" ht="15">
      <c r="A138" s="111"/>
      <c r="B138" s="70"/>
      <c r="C138" s="71"/>
      <c r="D138" s="72"/>
      <c r="E138" s="72"/>
      <c r="F138" s="72"/>
      <c r="G138" s="72"/>
      <c r="H138" s="72"/>
      <c r="I138" s="72"/>
      <c r="J138" s="73"/>
      <c r="K138" s="111"/>
    </row>
    <row r="139" spans="1:11" ht="12.75" customHeight="1">
      <c r="A139" s="111"/>
      <c r="B139" s="70"/>
      <c r="C139" s="71"/>
      <c r="D139" s="74"/>
      <c r="E139" s="74"/>
      <c r="F139" s="74"/>
      <c r="G139" s="74"/>
      <c r="H139" s="74"/>
      <c r="I139" s="74"/>
      <c r="J139" s="75"/>
      <c r="K139" s="111"/>
    </row>
    <row r="140" spans="1:11" ht="15">
      <c r="A140" s="111"/>
      <c r="B140" s="70"/>
      <c r="C140" s="71"/>
      <c r="D140" s="72"/>
      <c r="E140" s="72"/>
      <c r="F140" s="72"/>
      <c r="G140" s="72"/>
      <c r="H140" s="72"/>
      <c r="I140" s="72"/>
      <c r="J140" s="73"/>
      <c r="K140" s="111"/>
    </row>
    <row r="141" spans="1:11" ht="14.25" customHeight="1">
      <c r="A141" s="111"/>
      <c r="B141" s="70"/>
      <c r="C141" s="71"/>
      <c r="D141" s="74"/>
      <c r="E141" s="74"/>
      <c r="F141" s="74"/>
      <c r="G141" s="74"/>
      <c r="H141" s="74"/>
      <c r="I141" s="74"/>
      <c r="J141" s="75"/>
      <c r="K141" s="111"/>
    </row>
    <row r="142" spans="1:11" ht="12.75" customHeight="1">
      <c r="A142" s="111"/>
      <c r="B142" s="70"/>
      <c r="C142" s="71"/>
      <c r="D142" s="72"/>
      <c r="E142" s="72"/>
      <c r="F142" s="72"/>
      <c r="G142" s="72"/>
      <c r="H142" s="72"/>
      <c r="I142" s="72"/>
      <c r="J142" s="73"/>
      <c r="K142" s="111"/>
    </row>
    <row r="143" spans="1:11" ht="15" customHeight="1">
      <c r="A143" s="111"/>
      <c r="B143" s="70"/>
      <c r="C143" s="71"/>
      <c r="D143" s="74"/>
      <c r="E143" s="74"/>
      <c r="F143" s="74"/>
      <c r="G143" s="74"/>
      <c r="H143" s="74"/>
      <c r="I143" s="74"/>
      <c r="J143" s="75"/>
      <c r="K143" s="111"/>
    </row>
    <row r="144" spans="1:11" ht="15.75" customHeight="1">
      <c r="A144" s="111"/>
      <c r="B144" s="70"/>
      <c r="C144" s="71"/>
      <c r="D144" s="72"/>
      <c r="E144" s="72"/>
      <c r="F144" s="72"/>
      <c r="G144" s="72"/>
      <c r="H144" s="72"/>
      <c r="I144" s="72"/>
      <c r="J144" s="73"/>
      <c r="K144" s="111"/>
    </row>
    <row r="145" spans="1:11" ht="14.25" customHeight="1">
      <c r="A145" s="111"/>
      <c r="B145" s="70"/>
      <c r="C145" s="71"/>
      <c r="D145" s="74"/>
      <c r="E145" s="74"/>
      <c r="F145" s="74"/>
      <c r="G145" s="74"/>
      <c r="H145" s="74"/>
      <c r="I145" s="74"/>
      <c r="J145" s="75"/>
      <c r="K145" s="111"/>
    </row>
    <row r="146" spans="1:11" ht="15">
      <c r="A146" s="111"/>
      <c r="B146" s="70"/>
      <c r="C146" s="71"/>
      <c r="D146" s="72"/>
      <c r="E146" s="72"/>
      <c r="F146" s="72"/>
      <c r="G146" s="72"/>
      <c r="H146" s="72"/>
      <c r="I146" s="72"/>
      <c r="J146" s="73"/>
      <c r="K146" s="111"/>
    </row>
    <row r="147" spans="1:11" ht="15" customHeight="1">
      <c r="A147" s="111"/>
      <c r="B147" s="70"/>
      <c r="C147" s="71"/>
      <c r="D147" s="74"/>
      <c r="E147" s="74"/>
      <c r="F147" s="74"/>
      <c r="G147" s="74"/>
      <c r="H147" s="74"/>
      <c r="I147" s="74"/>
      <c r="J147" s="75"/>
      <c r="K147" s="111"/>
    </row>
    <row r="148" spans="1:11" ht="15">
      <c r="A148" s="111"/>
      <c r="B148" s="70"/>
      <c r="C148" s="71"/>
      <c r="D148" s="72"/>
      <c r="E148" s="72"/>
      <c r="F148" s="72"/>
      <c r="G148" s="72"/>
      <c r="H148" s="72"/>
      <c r="I148" s="72"/>
      <c r="J148" s="73"/>
      <c r="K148" s="111"/>
    </row>
    <row r="149" spans="1:11" ht="15.75" customHeight="1">
      <c r="A149" s="111"/>
      <c r="B149" s="70"/>
      <c r="C149" s="71"/>
      <c r="D149" s="74"/>
      <c r="E149" s="74"/>
      <c r="F149" s="74"/>
      <c r="G149" s="74"/>
      <c r="H149" s="74"/>
      <c r="I149" s="74"/>
      <c r="J149" s="75"/>
      <c r="K149" s="111"/>
    </row>
    <row r="150" spans="1:11" ht="15">
      <c r="A150" s="111"/>
      <c r="B150" s="70"/>
      <c r="C150" s="71"/>
      <c r="D150" s="72"/>
      <c r="E150" s="72"/>
      <c r="F150" s="72"/>
      <c r="G150" s="72"/>
      <c r="H150" s="72"/>
      <c r="I150" s="72"/>
      <c r="J150" s="73"/>
      <c r="K150" s="111"/>
    </row>
    <row r="151" spans="1:11" ht="13.5" customHeight="1">
      <c r="A151" s="111"/>
      <c r="B151" s="70"/>
      <c r="C151" s="71"/>
      <c r="D151" s="74"/>
      <c r="E151" s="74"/>
      <c r="F151" s="74"/>
      <c r="G151" s="74"/>
      <c r="H151" s="74"/>
      <c r="I151" s="74"/>
      <c r="J151" s="75"/>
      <c r="K151" s="111"/>
    </row>
    <row r="152" spans="1:11" ht="15">
      <c r="A152" s="111"/>
      <c r="B152" s="70"/>
      <c r="C152" s="71"/>
      <c r="D152" s="72"/>
      <c r="E152" s="72"/>
      <c r="F152" s="72"/>
      <c r="G152" s="72"/>
      <c r="H152" s="72"/>
      <c r="I152" s="72"/>
      <c r="J152" s="73"/>
      <c r="K152" s="111"/>
    </row>
    <row r="153" spans="1:11" ht="14.25" customHeight="1">
      <c r="A153" s="111"/>
      <c r="B153" s="70"/>
      <c r="C153" s="71"/>
      <c r="D153" s="74"/>
      <c r="E153" s="74"/>
      <c r="F153" s="74"/>
      <c r="G153" s="74"/>
      <c r="H153" s="74"/>
      <c r="I153" s="74"/>
      <c r="J153" s="75"/>
      <c r="K153" s="111"/>
    </row>
    <row r="154" spans="1:11" ht="15" customHeight="1">
      <c r="A154" s="111"/>
      <c r="B154" s="70"/>
      <c r="C154" s="71"/>
      <c r="D154" s="72"/>
      <c r="E154" s="72"/>
      <c r="F154" s="72"/>
      <c r="G154" s="72"/>
      <c r="H154" s="72"/>
      <c r="I154" s="72"/>
      <c r="J154" s="73"/>
      <c r="K154" s="111"/>
    </row>
    <row r="155" spans="1:11" ht="15" customHeight="1">
      <c r="A155" s="111"/>
      <c r="B155" s="70"/>
      <c r="C155" s="71"/>
      <c r="D155" s="74"/>
      <c r="E155" s="74"/>
      <c r="F155" s="74"/>
      <c r="G155" s="74"/>
      <c r="H155" s="74"/>
      <c r="I155" s="74"/>
      <c r="J155" s="75"/>
      <c r="K155" s="111"/>
    </row>
    <row r="156" spans="1:11" ht="15" customHeight="1">
      <c r="A156" s="111"/>
      <c r="B156" s="70"/>
      <c r="C156" s="71"/>
      <c r="D156" s="72"/>
      <c r="E156" s="72"/>
      <c r="F156" s="72"/>
      <c r="G156" s="72"/>
      <c r="H156" s="72"/>
      <c r="I156" s="72"/>
      <c r="J156" s="73"/>
      <c r="K156" s="111"/>
    </row>
    <row r="157" spans="1:11" ht="14.25" customHeight="1">
      <c r="A157" s="111"/>
      <c r="B157" s="70"/>
      <c r="C157" s="71"/>
      <c r="D157" s="74"/>
      <c r="E157" s="74"/>
      <c r="F157" s="74"/>
      <c r="G157" s="74"/>
      <c r="H157" s="74"/>
      <c r="I157" s="74"/>
      <c r="J157" s="75"/>
      <c r="K157" s="111"/>
    </row>
    <row r="158" spans="1:11" ht="15" customHeight="1">
      <c r="A158" s="111"/>
      <c r="B158" s="70"/>
      <c r="C158" s="71"/>
      <c r="D158" s="72"/>
      <c r="E158" s="72"/>
      <c r="F158" s="72"/>
      <c r="G158" s="72"/>
      <c r="H158" s="72"/>
      <c r="I158" s="72"/>
      <c r="J158" s="73"/>
      <c r="K158" s="111"/>
    </row>
    <row r="159" spans="1:11" ht="15" customHeight="1">
      <c r="A159" s="111"/>
      <c r="B159" s="70"/>
      <c r="C159" s="71"/>
      <c r="D159" s="74"/>
      <c r="E159" s="74"/>
      <c r="F159" s="74"/>
      <c r="G159" s="74"/>
      <c r="H159" s="74"/>
      <c r="I159" s="74"/>
      <c r="J159" s="75"/>
      <c r="K159" s="111"/>
    </row>
    <row r="160" spans="1:11" ht="15" customHeight="1">
      <c r="A160" s="111"/>
      <c r="B160" s="70"/>
      <c r="C160" s="71"/>
      <c r="D160" s="72"/>
      <c r="E160" s="72"/>
      <c r="F160" s="72"/>
      <c r="G160" s="72"/>
      <c r="H160" s="72"/>
      <c r="I160" s="72"/>
      <c r="J160" s="73"/>
      <c r="K160" s="111"/>
    </row>
    <row r="161" spans="1:11" ht="14.25" customHeight="1">
      <c r="A161" s="111"/>
      <c r="B161" s="70"/>
      <c r="C161" s="71"/>
      <c r="D161" s="74"/>
      <c r="E161" s="74"/>
      <c r="F161" s="74"/>
      <c r="G161" s="74"/>
      <c r="H161" s="74"/>
      <c r="I161" s="74"/>
      <c r="J161" s="75"/>
      <c r="K161" s="111"/>
    </row>
    <row r="162" spans="1:11" ht="15" customHeight="1">
      <c r="A162" s="111"/>
      <c r="B162" s="70"/>
      <c r="C162" s="71"/>
      <c r="D162" s="72"/>
      <c r="E162" s="72"/>
      <c r="F162" s="72"/>
      <c r="G162" s="72"/>
      <c r="H162" s="72"/>
      <c r="I162" s="72"/>
      <c r="J162" s="73"/>
      <c r="K162" s="111"/>
    </row>
    <row r="163" spans="1:11" ht="15" customHeight="1">
      <c r="A163" s="111"/>
      <c r="B163" s="70"/>
      <c r="C163" s="71"/>
      <c r="D163" s="74"/>
      <c r="E163" s="74"/>
      <c r="F163" s="74"/>
      <c r="G163" s="74"/>
      <c r="H163" s="74"/>
      <c r="I163" s="74"/>
      <c r="J163" s="75"/>
      <c r="K163" s="111"/>
    </row>
    <row r="164" spans="1:11" ht="15" customHeight="1">
      <c r="A164" s="111"/>
      <c r="B164" s="70"/>
      <c r="C164" s="71"/>
      <c r="D164" s="72"/>
      <c r="E164" s="72"/>
      <c r="F164" s="72"/>
      <c r="G164" s="72"/>
      <c r="H164" s="72"/>
      <c r="I164" s="72"/>
      <c r="J164" s="73"/>
      <c r="K164" s="111"/>
    </row>
    <row r="165" spans="1:11" ht="14.25" customHeight="1">
      <c r="A165" s="111"/>
      <c r="B165" s="70"/>
      <c r="C165" s="71"/>
      <c r="D165" s="74"/>
      <c r="E165" s="74"/>
      <c r="F165" s="74"/>
      <c r="G165" s="74"/>
      <c r="H165" s="74"/>
      <c r="I165" s="74"/>
      <c r="J165" s="75"/>
      <c r="K165" s="111"/>
    </row>
    <row r="166" spans="1:11" ht="15" customHeight="1">
      <c r="A166" s="111"/>
      <c r="B166" s="70"/>
      <c r="C166" s="71"/>
      <c r="D166" s="72"/>
      <c r="E166" s="72"/>
      <c r="F166" s="72"/>
      <c r="G166" s="72"/>
      <c r="H166" s="72"/>
      <c r="I166" s="72"/>
      <c r="J166" s="73"/>
      <c r="K166" s="111"/>
    </row>
    <row r="167" spans="1:11" ht="13.5" customHeight="1">
      <c r="A167" s="111"/>
      <c r="B167" s="70"/>
      <c r="C167" s="71"/>
      <c r="D167" s="74"/>
      <c r="E167" s="74"/>
      <c r="F167" s="74"/>
      <c r="G167" s="74"/>
      <c r="H167" s="74"/>
      <c r="I167" s="74"/>
      <c r="J167" s="75"/>
      <c r="K167" s="111"/>
    </row>
    <row r="168" spans="1:11" ht="15" customHeight="1">
      <c r="A168" s="111"/>
      <c r="B168" s="70"/>
      <c r="C168" s="96"/>
      <c r="D168" s="72"/>
      <c r="E168" s="72"/>
      <c r="F168" s="72"/>
      <c r="G168" s="72"/>
      <c r="H168" s="72"/>
      <c r="I168" s="72"/>
      <c r="J168" s="73"/>
      <c r="K168" s="111"/>
    </row>
    <row r="169" spans="1:11" ht="15" customHeight="1">
      <c r="A169" s="111"/>
      <c r="B169" s="70"/>
      <c r="C169" s="71"/>
      <c r="D169" s="74"/>
      <c r="E169" s="74"/>
      <c r="F169" s="74"/>
      <c r="G169" s="74"/>
      <c r="H169" s="74"/>
      <c r="I169" s="74"/>
      <c r="J169" s="75"/>
      <c r="K169" s="111"/>
    </row>
    <row r="170" spans="1:11" ht="15" customHeight="1">
      <c r="A170" s="87"/>
      <c r="B170" s="97"/>
      <c r="C170" s="98"/>
      <c r="D170" s="84"/>
      <c r="E170" s="84"/>
      <c r="F170" s="84"/>
      <c r="G170" s="84"/>
      <c r="H170" s="84"/>
      <c r="I170" s="84"/>
      <c r="J170" s="85"/>
      <c r="K170" s="99"/>
    </row>
    <row r="171" spans="1:11" ht="15" customHeight="1">
      <c r="A171" s="100"/>
      <c r="B171" s="101"/>
      <c r="C171" s="102"/>
      <c r="D171" s="52"/>
      <c r="E171" s="52"/>
      <c r="F171" s="52"/>
      <c r="G171" s="52"/>
      <c r="H171" s="52"/>
      <c r="I171" s="52"/>
      <c r="J171" s="53"/>
      <c r="K171" s="103"/>
    </row>
    <row r="172" spans="1:11" ht="15" customHeight="1">
      <c r="A172" s="100"/>
      <c r="B172" s="101"/>
      <c r="C172" s="102"/>
      <c r="D172" s="52"/>
      <c r="E172" s="52"/>
      <c r="F172" s="52"/>
      <c r="G172" s="52"/>
      <c r="H172" s="52"/>
      <c r="I172" s="52"/>
      <c r="J172" s="53"/>
      <c r="K172" s="103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.75" customHeight="1">
      <c r="A174" s="2"/>
      <c r="B174" s="49"/>
      <c r="C174" s="50"/>
      <c r="D174" s="50"/>
      <c r="E174" s="50"/>
      <c r="F174" s="50"/>
      <c r="G174" s="2"/>
      <c r="H174" s="50"/>
      <c r="I174" s="112"/>
      <c r="J174" s="112"/>
      <c r="K174" s="2"/>
    </row>
    <row r="175" spans="1:11" ht="15.75" customHeight="1">
      <c r="A175" s="2"/>
      <c r="B175" s="49"/>
      <c r="C175" s="50"/>
      <c r="D175" s="50"/>
      <c r="E175" s="50"/>
      <c r="F175" s="50"/>
      <c r="G175" s="2"/>
      <c r="H175" s="50"/>
      <c r="I175" s="112"/>
      <c r="J175" s="112"/>
      <c r="K175" s="2"/>
    </row>
    <row r="176" spans="1:11" ht="15">
      <c r="A176" s="2"/>
      <c r="B176" s="104"/>
      <c r="C176" s="50"/>
      <c r="D176" s="50"/>
      <c r="E176" s="50"/>
      <c r="F176" s="50"/>
      <c r="G176" s="2"/>
      <c r="H176" s="50"/>
      <c r="I176" s="50"/>
      <c r="J176" s="50"/>
      <c r="K176" s="2"/>
    </row>
    <row r="177" spans="1:11" ht="15.75" customHeight="1">
      <c r="A177" s="2"/>
      <c r="B177" s="49"/>
      <c r="C177" s="50"/>
      <c r="D177" s="50"/>
      <c r="E177" s="50"/>
      <c r="F177" s="50"/>
      <c r="G177" s="2"/>
      <c r="H177" s="2"/>
      <c r="I177" s="112"/>
      <c r="J177" s="112"/>
      <c r="K177" s="2"/>
    </row>
    <row r="178" spans="1:11" ht="15.75" customHeight="1">
      <c r="A178" s="2"/>
      <c r="B178" s="49"/>
      <c r="C178" s="50"/>
      <c r="D178" s="50"/>
      <c r="E178" s="50"/>
      <c r="F178" s="50"/>
      <c r="G178" s="2"/>
      <c r="H178" s="2"/>
      <c r="I178" s="112"/>
      <c r="J178" s="112"/>
      <c r="K178" s="2"/>
    </row>
  </sheetData>
  <sheetProtection/>
  <mergeCells count="7">
    <mergeCell ref="A6:K6"/>
    <mergeCell ref="B1:K1"/>
    <mergeCell ref="A2:K2"/>
    <mergeCell ref="D4:K4"/>
    <mergeCell ref="B8:B9"/>
    <mergeCell ref="C8:C9"/>
    <mergeCell ref="K8:K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3.28125" style="0" customWidth="1"/>
    <col min="2" max="2" width="17.8515625" style="0" customWidth="1"/>
    <col min="3" max="3" width="4.57421875" style="0" hidden="1" customWidth="1"/>
    <col min="4" max="4" width="4.421875" style="0" customWidth="1"/>
    <col min="5" max="5" width="5.140625" style="0" customWidth="1"/>
    <col min="6" max="8" width="7.140625" style="0" customWidth="1"/>
    <col min="9" max="9" width="7.28125" style="0" customWidth="1"/>
    <col min="10" max="10" width="7.140625" style="0" customWidth="1"/>
    <col min="11" max="12" width="7.28125" style="0" customWidth="1"/>
    <col min="13" max="13" width="4.140625" style="0" customWidth="1"/>
    <col min="14" max="14" width="8.140625" style="0" customWidth="1"/>
    <col min="15" max="15" width="3.28125" style="0" customWidth="1"/>
  </cols>
  <sheetData>
    <row r="1" spans="2:15" ht="9.75" customHeight="1"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ht="8.25" customHeight="1"/>
    <row r="3" spans="2:15" ht="12.75" customHeight="1">
      <c r="B3" s="152" t="s">
        <v>35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2:15" ht="12.75" customHeight="1">
      <c r="B4" s="156" t="s">
        <v>164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3:15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 customHeight="1">
      <c r="B6" s="152" t="s">
        <v>40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2:15" ht="7.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2" customHeight="1">
      <c r="A8" s="161" t="s">
        <v>37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12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10.5" customHeight="1">
      <c r="A10" s="199" t="s">
        <v>24</v>
      </c>
      <c r="B10" s="184" t="s">
        <v>50</v>
      </c>
      <c r="C10" s="186" t="s">
        <v>22</v>
      </c>
      <c r="D10" s="186" t="s">
        <v>23</v>
      </c>
      <c r="E10" s="80"/>
      <c r="F10" s="6"/>
      <c r="G10" s="6"/>
      <c r="H10" s="6"/>
      <c r="I10" s="6"/>
      <c r="J10" s="6"/>
      <c r="K10" s="6"/>
      <c r="L10" s="180" t="s">
        <v>2</v>
      </c>
      <c r="M10" s="193" t="s">
        <v>15</v>
      </c>
      <c r="N10" s="188" t="s">
        <v>25</v>
      </c>
      <c r="O10" s="162" t="s">
        <v>12</v>
      </c>
    </row>
    <row r="11" spans="1:15" ht="10.5" customHeight="1">
      <c r="A11" s="200"/>
      <c r="B11" s="185"/>
      <c r="C11" s="187"/>
      <c r="D11" s="187"/>
      <c r="E11" s="81"/>
      <c r="F11" s="8"/>
      <c r="G11" s="8"/>
      <c r="H11" s="8"/>
      <c r="I11" s="8"/>
      <c r="J11" s="8"/>
      <c r="K11" s="9"/>
      <c r="L11" s="181"/>
      <c r="M11" s="194"/>
      <c r="N11" s="189"/>
      <c r="O11" s="163"/>
    </row>
    <row r="12" spans="1:15" ht="10.5" customHeight="1">
      <c r="A12" s="169">
        <v>270</v>
      </c>
      <c r="B12" s="171" t="s">
        <v>148</v>
      </c>
      <c r="C12" s="173"/>
      <c r="D12" s="175" t="s">
        <v>26</v>
      </c>
      <c r="E12" s="26" t="s">
        <v>13</v>
      </c>
      <c r="F12" s="37">
        <v>14.4</v>
      </c>
      <c r="G12" s="37">
        <v>12.9</v>
      </c>
      <c r="H12" s="37">
        <v>14.133</v>
      </c>
      <c r="I12" s="37">
        <v>14.133</v>
      </c>
      <c r="J12" s="37">
        <v>13.033</v>
      </c>
      <c r="K12" s="37">
        <v>12</v>
      </c>
      <c r="L12" s="42">
        <f aca="true" t="shared" si="0" ref="L12:L23">SUM(F12+G12+H12+I12+J12+K12)</f>
        <v>80.599</v>
      </c>
      <c r="M12" s="38"/>
      <c r="N12" s="39"/>
      <c r="O12" s="177">
        <v>1</v>
      </c>
    </row>
    <row r="13" spans="1:15" ht="10.5" customHeight="1">
      <c r="A13" s="170"/>
      <c r="B13" s="172"/>
      <c r="C13" s="174"/>
      <c r="D13" s="176"/>
      <c r="E13" s="114" t="s">
        <v>14</v>
      </c>
      <c r="F13" s="115">
        <v>13.366</v>
      </c>
      <c r="G13" s="115">
        <v>12.9</v>
      </c>
      <c r="H13" s="115">
        <v>14.1</v>
      </c>
      <c r="I13" s="115">
        <v>14.1</v>
      </c>
      <c r="J13" s="115"/>
      <c r="K13" s="115">
        <v>12.166</v>
      </c>
      <c r="L13" s="116">
        <f t="shared" si="0"/>
        <v>66.632</v>
      </c>
      <c r="M13" s="40"/>
      <c r="N13" s="41"/>
      <c r="O13" s="178"/>
    </row>
    <row r="14" spans="1:15" ht="10.5" customHeight="1">
      <c r="A14" s="169">
        <v>271</v>
      </c>
      <c r="B14" s="171" t="s">
        <v>149</v>
      </c>
      <c r="C14" s="173"/>
      <c r="D14" s="175" t="s">
        <v>26</v>
      </c>
      <c r="E14" s="26" t="s">
        <v>13</v>
      </c>
      <c r="F14" s="37">
        <v>14.4</v>
      </c>
      <c r="G14" s="37">
        <v>13.1</v>
      </c>
      <c r="H14" s="37">
        <v>14.5</v>
      </c>
      <c r="I14" s="37">
        <v>14.233</v>
      </c>
      <c r="J14" s="37">
        <v>13.433</v>
      </c>
      <c r="K14" s="37">
        <v>11.133</v>
      </c>
      <c r="L14" s="42">
        <f t="shared" si="0"/>
        <v>80.79899999999999</v>
      </c>
      <c r="M14" s="40"/>
      <c r="N14" s="41"/>
      <c r="O14" s="178"/>
    </row>
    <row r="15" spans="1:15" ht="10.5" customHeight="1">
      <c r="A15" s="170"/>
      <c r="B15" s="172"/>
      <c r="C15" s="174"/>
      <c r="D15" s="176"/>
      <c r="E15" s="114" t="s">
        <v>14</v>
      </c>
      <c r="F15" s="115">
        <v>13.566</v>
      </c>
      <c r="G15" s="115">
        <v>13.266</v>
      </c>
      <c r="H15" s="115">
        <v>14.433</v>
      </c>
      <c r="I15" s="115">
        <v>14.266</v>
      </c>
      <c r="J15" s="115">
        <v>13.266</v>
      </c>
      <c r="K15" s="115">
        <v>12.066</v>
      </c>
      <c r="L15" s="116">
        <f t="shared" si="0"/>
        <v>80.863</v>
      </c>
      <c r="M15" s="40"/>
      <c r="N15" s="41"/>
      <c r="O15" s="178"/>
    </row>
    <row r="16" spans="1:15" ht="10.5" customHeight="1">
      <c r="A16" s="169">
        <v>272</v>
      </c>
      <c r="B16" s="171" t="s">
        <v>150</v>
      </c>
      <c r="C16" s="173"/>
      <c r="D16" s="175" t="s">
        <v>26</v>
      </c>
      <c r="E16" s="26" t="s">
        <v>13</v>
      </c>
      <c r="F16" s="37">
        <v>13.7</v>
      </c>
      <c r="G16" s="37">
        <v>13.7</v>
      </c>
      <c r="H16" s="37">
        <v>13.466</v>
      </c>
      <c r="I16" s="37">
        <v>14.133</v>
      </c>
      <c r="J16" s="37">
        <v>14.466</v>
      </c>
      <c r="K16" s="37">
        <v>14.033</v>
      </c>
      <c r="L16" s="42">
        <f t="shared" si="0"/>
        <v>83.49799999999999</v>
      </c>
      <c r="M16" s="40"/>
      <c r="N16" s="41"/>
      <c r="O16" s="178"/>
    </row>
    <row r="17" spans="1:15" ht="10.5" customHeight="1">
      <c r="A17" s="170"/>
      <c r="B17" s="172"/>
      <c r="C17" s="174"/>
      <c r="D17" s="176"/>
      <c r="E17" s="114" t="s">
        <v>14</v>
      </c>
      <c r="F17" s="115">
        <v>12.766</v>
      </c>
      <c r="G17" s="115">
        <v>14.166</v>
      </c>
      <c r="H17" s="115">
        <v>14.233</v>
      </c>
      <c r="I17" s="115">
        <v>14.266</v>
      </c>
      <c r="J17" s="115">
        <v>14.9</v>
      </c>
      <c r="K17" s="115">
        <v>13.9</v>
      </c>
      <c r="L17" s="116">
        <f t="shared" si="0"/>
        <v>84.23100000000001</v>
      </c>
      <c r="M17" s="40"/>
      <c r="N17" s="41"/>
      <c r="O17" s="178"/>
    </row>
    <row r="18" spans="1:15" ht="10.5" customHeight="1">
      <c r="A18" s="169">
        <v>273</v>
      </c>
      <c r="B18" s="171" t="s">
        <v>156</v>
      </c>
      <c r="C18" s="173"/>
      <c r="D18" s="182" t="s">
        <v>27</v>
      </c>
      <c r="E18" s="26" t="s">
        <v>13</v>
      </c>
      <c r="F18" s="37">
        <v>8.866</v>
      </c>
      <c r="G18" s="37">
        <v>9.3</v>
      </c>
      <c r="H18" s="37"/>
      <c r="I18" s="37">
        <v>9.016</v>
      </c>
      <c r="J18" s="37">
        <v>8.266</v>
      </c>
      <c r="K18" s="37"/>
      <c r="L18" s="42">
        <f t="shared" si="0"/>
        <v>35.448</v>
      </c>
      <c r="M18" s="40"/>
      <c r="N18" s="41"/>
      <c r="O18" s="178"/>
    </row>
    <row r="19" spans="1:15" ht="10.5" customHeight="1">
      <c r="A19" s="170"/>
      <c r="B19" s="172"/>
      <c r="C19" s="174"/>
      <c r="D19" s="183"/>
      <c r="E19" s="114" t="s">
        <v>14</v>
      </c>
      <c r="F19" s="115"/>
      <c r="G19" s="115"/>
      <c r="H19" s="115"/>
      <c r="I19" s="115"/>
      <c r="J19" s="115">
        <v>12.8</v>
      </c>
      <c r="K19" s="115">
        <v>13.033</v>
      </c>
      <c r="L19" s="116">
        <f t="shared" si="0"/>
        <v>25.833</v>
      </c>
      <c r="M19" s="40"/>
      <c r="N19" s="41"/>
      <c r="O19" s="178"/>
    </row>
    <row r="20" spans="1:15" ht="10.5" customHeight="1">
      <c r="A20" s="169">
        <v>274</v>
      </c>
      <c r="B20" s="171" t="s">
        <v>157</v>
      </c>
      <c r="C20" s="173"/>
      <c r="D20" s="182" t="s">
        <v>27</v>
      </c>
      <c r="E20" s="26" t="s">
        <v>13</v>
      </c>
      <c r="F20" s="37"/>
      <c r="G20" s="37"/>
      <c r="H20" s="37">
        <v>9</v>
      </c>
      <c r="I20" s="37">
        <v>9</v>
      </c>
      <c r="J20" s="37"/>
      <c r="K20" s="37">
        <v>8.8</v>
      </c>
      <c r="L20" s="42">
        <f t="shared" si="0"/>
        <v>26.8</v>
      </c>
      <c r="M20" s="40"/>
      <c r="N20" s="41"/>
      <c r="O20" s="178"/>
    </row>
    <row r="21" spans="1:15" ht="10.5" customHeight="1">
      <c r="A21" s="170"/>
      <c r="B21" s="172"/>
      <c r="C21" s="174"/>
      <c r="D21" s="183"/>
      <c r="E21" s="114" t="s">
        <v>14</v>
      </c>
      <c r="F21" s="115">
        <v>13.7</v>
      </c>
      <c r="G21" s="115">
        <v>13.233</v>
      </c>
      <c r="H21" s="115">
        <v>13.8</v>
      </c>
      <c r="I21" s="115">
        <v>13.733</v>
      </c>
      <c r="J21" s="115">
        <v>13.733</v>
      </c>
      <c r="K21" s="115"/>
      <c r="L21" s="116">
        <f t="shared" si="0"/>
        <v>68.19900000000001</v>
      </c>
      <c r="M21" s="40"/>
      <c r="N21" s="41"/>
      <c r="O21" s="178"/>
    </row>
    <row r="22" spans="1:15" ht="10.5" customHeight="1">
      <c r="A22" s="169">
        <v>275</v>
      </c>
      <c r="B22" s="171" t="s">
        <v>158</v>
      </c>
      <c r="C22" s="173"/>
      <c r="D22" s="182" t="s">
        <v>27</v>
      </c>
      <c r="E22" s="26" t="s">
        <v>13</v>
      </c>
      <c r="F22" s="37">
        <v>9.133</v>
      </c>
      <c r="G22" s="37">
        <v>8.533</v>
      </c>
      <c r="H22" s="37">
        <v>8.9</v>
      </c>
      <c r="I22" s="37"/>
      <c r="J22" s="37">
        <v>8.5</v>
      </c>
      <c r="K22" s="37">
        <v>8.866</v>
      </c>
      <c r="L22" s="42">
        <f t="shared" si="0"/>
        <v>43.931999999999995</v>
      </c>
      <c r="M22" s="40"/>
      <c r="N22" s="41"/>
      <c r="O22" s="178"/>
    </row>
    <row r="23" spans="1:15" ht="10.5" customHeight="1">
      <c r="A23" s="170"/>
      <c r="B23" s="172"/>
      <c r="C23" s="174"/>
      <c r="D23" s="183"/>
      <c r="E23" s="114" t="s">
        <v>14</v>
      </c>
      <c r="F23" s="115">
        <v>14.533</v>
      </c>
      <c r="G23" s="115">
        <v>12.933</v>
      </c>
      <c r="H23" s="115">
        <v>14.466</v>
      </c>
      <c r="I23" s="115">
        <v>14.333</v>
      </c>
      <c r="J23" s="115">
        <v>14.066</v>
      </c>
      <c r="K23" s="115">
        <v>12.5</v>
      </c>
      <c r="L23" s="116">
        <f t="shared" si="0"/>
        <v>82.831</v>
      </c>
      <c r="M23" s="40"/>
      <c r="N23" s="41"/>
      <c r="O23" s="178"/>
    </row>
    <row r="24" spans="1:15" ht="10.5" customHeight="1">
      <c r="A24" s="23"/>
      <c r="B24" s="197" t="s">
        <v>3</v>
      </c>
      <c r="C24" s="197"/>
      <c r="D24" s="197"/>
      <c r="E24" s="26" t="s">
        <v>13</v>
      </c>
      <c r="F24" s="42">
        <f aca="true" t="shared" si="1" ref="F24:L24">F12+F14+F16+F18+F20+F22</f>
        <v>60.498999999999995</v>
      </c>
      <c r="G24" s="42">
        <f t="shared" si="1"/>
        <v>57.533</v>
      </c>
      <c r="H24" s="42">
        <f t="shared" si="1"/>
        <v>59.998999999999995</v>
      </c>
      <c r="I24" s="42">
        <f t="shared" si="1"/>
        <v>60.51499999999999</v>
      </c>
      <c r="J24" s="42">
        <f t="shared" si="1"/>
        <v>57.698</v>
      </c>
      <c r="K24" s="42">
        <f t="shared" si="1"/>
        <v>54.831999999999994</v>
      </c>
      <c r="L24" s="42">
        <f t="shared" si="1"/>
        <v>351.076</v>
      </c>
      <c r="M24" s="40"/>
      <c r="N24" s="41"/>
      <c r="O24" s="178"/>
    </row>
    <row r="25" spans="1:15" ht="10.5" customHeight="1">
      <c r="A25" s="25"/>
      <c r="B25" s="168"/>
      <c r="C25" s="168"/>
      <c r="D25" s="168"/>
      <c r="E25" s="114" t="s">
        <v>14</v>
      </c>
      <c r="F25" s="116">
        <f aca="true" t="shared" si="2" ref="F25:L25">SUM(F13+F15+F17+F19+F21+F23)</f>
        <v>67.931</v>
      </c>
      <c r="G25" s="116">
        <f t="shared" si="2"/>
        <v>66.49799999999999</v>
      </c>
      <c r="H25" s="116">
        <f t="shared" si="2"/>
        <v>71.032</v>
      </c>
      <c r="I25" s="116">
        <f t="shared" si="2"/>
        <v>70.698</v>
      </c>
      <c r="J25" s="116">
        <f t="shared" si="2"/>
        <v>68.765</v>
      </c>
      <c r="K25" s="116">
        <f t="shared" si="2"/>
        <v>63.665</v>
      </c>
      <c r="L25" s="116">
        <f t="shared" si="2"/>
        <v>408.589</v>
      </c>
      <c r="M25" s="40"/>
      <c r="N25" s="41"/>
      <c r="O25" s="178"/>
    </row>
    <row r="26" spans="1:15" ht="10.5" customHeight="1">
      <c r="A26" s="24"/>
      <c r="B26" s="198"/>
      <c r="C26" s="198"/>
      <c r="D26" s="198"/>
      <c r="E26" s="27" t="s">
        <v>0</v>
      </c>
      <c r="F26" s="42">
        <f aca="true" t="shared" si="3" ref="F26:L26">SUM(F24+F25)</f>
        <v>128.43</v>
      </c>
      <c r="G26" s="42">
        <f t="shared" si="3"/>
        <v>124.03099999999999</v>
      </c>
      <c r="H26" s="42">
        <f t="shared" si="3"/>
        <v>131.031</v>
      </c>
      <c r="I26" s="42">
        <f t="shared" si="3"/>
        <v>131.213</v>
      </c>
      <c r="J26" s="42">
        <f t="shared" si="3"/>
        <v>126.463</v>
      </c>
      <c r="K26" s="42">
        <f t="shared" si="3"/>
        <v>118.49699999999999</v>
      </c>
      <c r="L26" s="28">
        <f t="shared" si="3"/>
        <v>759.665</v>
      </c>
      <c r="M26" s="43">
        <v>0</v>
      </c>
      <c r="N26" s="29">
        <f>L26-M26</f>
        <v>759.665</v>
      </c>
      <c r="O26" s="179"/>
    </row>
    <row r="27" spans="1:15" ht="12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0.5" customHeight="1">
      <c r="A28" s="199" t="s">
        <v>24</v>
      </c>
      <c r="B28" s="184" t="s">
        <v>30</v>
      </c>
      <c r="C28" s="186" t="s">
        <v>22</v>
      </c>
      <c r="D28" s="186" t="s">
        <v>23</v>
      </c>
      <c r="E28" s="80"/>
      <c r="F28" s="6"/>
      <c r="G28" s="6"/>
      <c r="H28" s="6"/>
      <c r="I28" s="6"/>
      <c r="J28" s="6"/>
      <c r="K28" s="6"/>
      <c r="L28" s="180" t="s">
        <v>2</v>
      </c>
      <c r="M28" s="193" t="s">
        <v>15</v>
      </c>
      <c r="N28" s="188" t="s">
        <v>25</v>
      </c>
      <c r="O28" s="162" t="s">
        <v>12</v>
      </c>
    </row>
    <row r="29" spans="1:15" ht="10.5" customHeight="1">
      <c r="A29" s="200"/>
      <c r="B29" s="185"/>
      <c r="C29" s="187"/>
      <c r="D29" s="187"/>
      <c r="E29" s="81"/>
      <c r="F29" s="8"/>
      <c r="G29" s="8"/>
      <c r="H29" s="8"/>
      <c r="I29" s="8"/>
      <c r="J29" s="8"/>
      <c r="K29" s="9"/>
      <c r="L29" s="181"/>
      <c r="M29" s="194"/>
      <c r="N29" s="189"/>
      <c r="O29" s="163"/>
    </row>
    <row r="30" spans="1:15" ht="10.5" customHeight="1">
      <c r="A30" s="169">
        <v>276</v>
      </c>
      <c r="B30" s="171" t="s">
        <v>131</v>
      </c>
      <c r="C30" s="173"/>
      <c r="D30" s="175" t="s">
        <v>26</v>
      </c>
      <c r="E30" s="26" t="s">
        <v>13</v>
      </c>
      <c r="F30" s="37">
        <v>12.733</v>
      </c>
      <c r="G30" s="37">
        <v>13.8</v>
      </c>
      <c r="H30" s="37">
        <v>13.866</v>
      </c>
      <c r="I30" s="37">
        <v>13.7</v>
      </c>
      <c r="J30" s="37">
        <v>11.833</v>
      </c>
      <c r="K30" s="37">
        <v>13.7</v>
      </c>
      <c r="L30" s="42">
        <f aca="true" t="shared" si="4" ref="L30:L41">SUM(F30+G30+H30+I30+J30+K30)</f>
        <v>79.632</v>
      </c>
      <c r="M30" s="38"/>
      <c r="N30" s="39"/>
      <c r="O30" s="177">
        <v>2</v>
      </c>
    </row>
    <row r="31" spans="1:15" ht="10.5" customHeight="1">
      <c r="A31" s="170"/>
      <c r="B31" s="172"/>
      <c r="C31" s="174"/>
      <c r="D31" s="176"/>
      <c r="E31" s="114" t="s">
        <v>14</v>
      </c>
      <c r="F31" s="115">
        <v>13.566</v>
      </c>
      <c r="G31" s="115">
        <v>13.6</v>
      </c>
      <c r="H31" s="115">
        <v>13.833</v>
      </c>
      <c r="I31" s="115">
        <v>13.8</v>
      </c>
      <c r="J31" s="115">
        <v>13.533</v>
      </c>
      <c r="K31" s="115">
        <v>13.8</v>
      </c>
      <c r="L31" s="116">
        <f t="shared" si="4"/>
        <v>82.132</v>
      </c>
      <c r="M31" s="40"/>
      <c r="N31" s="41"/>
      <c r="O31" s="178"/>
    </row>
    <row r="32" spans="1:15" ht="10.5" customHeight="1">
      <c r="A32" s="169">
        <v>277</v>
      </c>
      <c r="B32" s="171" t="s">
        <v>132</v>
      </c>
      <c r="C32" s="173"/>
      <c r="D32" s="175" t="s">
        <v>26</v>
      </c>
      <c r="E32" s="26" t="s">
        <v>13</v>
      </c>
      <c r="F32" s="37">
        <v>13</v>
      </c>
      <c r="G32" s="37">
        <v>11.966</v>
      </c>
      <c r="H32" s="37">
        <v>13.1</v>
      </c>
      <c r="I32" s="37">
        <v>14</v>
      </c>
      <c r="J32" s="37">
        <v>13.3</v>
      </c>
      <c r="K32" s="37">
        <v>13.5</v>
      </c>
      <c r="L32" s="42">
        <f t="shared" si="4"/>
        <v>78.866</v>
      </c>
      <c r="M32" s="40"/>
      <c r="N32" s="41"/>
      <c r="O32" s="178"/>
    </row>
    <row r="33" spans="1:15" ht="10.5" customHeight="1">
      <c r="A33" s="170"/>
      <c r="B33" s="172"/>
      <c r="C33" s="174"/>
      <c r="D33" s="176"/>
      <c r="E33" s="114" t="s">
        <v>14</v>
      </c>
      <c r="F33" s="115">
        <v>14.133</v>
      </c>
      <c r="G33" s="115"/>
      <c r="H33" s="115">
        <v>13</v>
      </c>
      <c r="I33" s="115">
        <v>13.6</v>
      </c>
      <c r="J33" s="115">
        <v>14</v>
      </c>
      <c r="K33" s="115">
        <v>12.9</v>
      </c>
      <c r="L33" s="116">
        <f t="shared" si="4"/>
        <v>67.633</v>
      </c>
      <c r="M33" s="40"/>
      <c r="N33" s="41"/>
      <c r="O33" s="178"/>
    </row>
    <row r="34" spans="1:15" ht="10.5" customHeight="1">
      <c r="A34" s="169">
        <v>278</v>
      </c>
      <c r="B34" s="171" t="s">
        <v>133</v>
      </c>
      <c r="C34" s="173"/>
      <c r="D34" s="175" t="s">
        <v>26</v>
      </c>
      <c r="E34" s="26" t="s">
        <v>13</v>
      </c>
      <c r="F34" s="37">
        <v>13.6</v>
      </c>
      <c r="G34" s="37">
        <v>12.366</v>
      </c>
      <c r="H34" s="37">
        <v>13.6</v>
      </c>
      <c r="I34" s="37">
        <v>14.066</v>
      </c>
      <c r="J34" s="37">
        <v>11.366</v>
      </c>
      <c r="K34" s="37">
        <v>13.1</v>
      </c>
      <c r="L34" s="42">
        <f t="shared" si="4"/>
        <v>78.098</v>
      </c>
      <c r="M34" s="40"/>
      <c r="N34" s="41"/>
      <c r="O34" s="178"/>
    </row>
    <row r="35" spans="1:15" ht="10.5" customHeight="1">
      <c r="A35" s="170"/>
      <c r="B35" s="172"/>
      <c r="C35" s="174"/>
      <c r="D35" s="176"/>
      <c r="E35" s="114" t="s">
        <v>14</v>
      </c>
      <c r="F35" s="115">
        <v>13.933</v>
      </c>
      <c r="G35" s="115">
        <v>14</v>
      </c>
      <c r="H35" s="115">
        <v>13.866</v>
      </c>
      <c r="I35" s="115">
        <v>13.9</v>
      </c>
      <c r="J35" s="115">
        <v>13.133</v>
      </c>
      <c r="K35" s="115">
        <v>13.2</v>
      </c>
      <c r="L35" s="116">
        <f t="shared" si="4"/>
        <v>82.032</v>
      </c>
      <c r="M35" s="40"/>
      <c r="N35" s="41"/>
      <c r="O35" s="178"/>
    </row>
    <row r="36" spans="1:15" ht="10.5" customHeight="1">
      <c r="A36" s="169">
        <v>279</v>
      </c>
      <c r="B36" s="171" t="s">
        <v>142</v>
      </c>
      <c r="C36" s="173"/>
      <c r="D36" s="182" t="s">
        <v>27</v>
      </c>
      <c r="E36" s="26" t="s">
        <v>13</v>
      </c>
      <c r="F36" s="37">
        <v>9.4</v>
      </c>
      <c r="G36" s="37">
        <v>9.2</v>
      </c>
      <c r="H36" s="37">
        <v>9.466</v>
      </c>
      <c r="I36" s="37">
        <v>8.9</v>
      </c>
      <c r="J36" s="37">
        <v>7.333</v>
      </c>
      <c r="K36" s="37"/>
      <c r="L36" s="42">
        <f t="shared" si="4"/>
        <v>44.299</v>
      </c>
      <c r="M36" s="40"/>
      <c r="N36" s="41"/>
      <c r="O36" s="178"/>
    </row>
    <row r="37" spans="1:15" ht="10.5" customHeight="1">
      <c r="A37" s="170"/>
      <c r="B37" s="172"/>
      <c r="C37" s="174"/>
      <c r="D37" s="183"/>
      <c r="E37" s="114" t="s">
        <v>14</v>
      </c>
      <c r="F37" s="115">
        <v>14.033</v>
      </c>
      <c r="G37" s="115">
        <v>13.8</v>
      </c>
      <c r="H37" s="115">
        <v>14.1</v>
      </c>
      <c r="I37" s="115">
        <v>14.166</v>
      </c>
      <c r="J37" s="115">
        <v>14.033</v>
      </c>
      <c r="K37" s="115">
        <v>12.366</v>
      </c>
      <c r="L37" s="116">
        <f t="shared" si="4"/>
        <v>82.498</v>
      </c>
      <c r="M37" s="40"/>
      <c r="N37" s="41"/>
      <c r="O37" s="178"/>
    </row>
    <row r="38" spans="1:15" ht="10.5" customHeight="1">
      <c r="A38" s="169">
        <v>280</v>
      </c>
      <c r="B38" s="171" t="s">
        <v>143</v>
      </c>
      <c r="C38" s="173"/>
      <c r="D38" s="182" t="s">
        <v>27</v>
      </c>
      <c r="E38" s="26" t="s">
        <v>13</v>
      </c>
      <c r="F38" s="37">
        <v>8.666</v>
      </c>
      <c r="G38" s="37"/>
      <c r="H38" s="37">
        <v>8.366</v>
      </c>
      <c r="I38" s="37"/>
      <c r="J38" s="37"/>
      <c r="K38" s="37">
        <v>8.6</v>
      </c>
      <c r="L38" s="42">
        <f>SUM(F38+G38+H38+I38+J38+K38)</f>
        <v>25.631999999999998</v>
      </c>
      <c r="M38" s="40"/>
      <c r="N38" s="41"/>
      <c r="O38" s="178"/>
    </row>
    <row r="39" spans="1:15" ht="10.5" customHeight="1">
      <c r="A39" s="170"/>
      <c r="B39" s="172"/>
      <c r="C39" s="174"/>
      <c r="D39" s="183"/>
      <c r="E39" s="114" t="s">
        <v>14</v>
      </c>
      <c r="F39" s="115"/>
      <c r="G39" s="115">
        <v>13.733</v>
      </c>
      <c r="H39" s="115">
        <v>12.9</v>
      </c>
      <c r="I39" s="115"/>
      <c r="J39" s="115">
        <v>12.6</v>
      </c>
      <c r="K39" s="115">
        <v>12.8</v>
      </c>
      <c r="L39" s="116">
        <f>SUM(F39+G39+H39+I39+J39+K39)</f>
        <v>52.033</v>
      </c>
      <c r="M39" s="40"/>
      <c r="N39" s="41"/>
      <c r="O39" s="178"/>
    </row>
    <row r="40" spans="1:15" ht="10.5" customHeight="1">
      <c r="A40" s="169">
        <v>281</v>
      </c>
      <c r="B40" s="171" t="s">
        <v>144</v>
      </c>
      <c r="C40" s="173"/>
      <c r="D40" s="182" t="s">
        <v>27</v>
      </c>
      <c r="E40" s="26" t="s">
        <v>13</v>
      </c>
      <c r="F40" s="37"/>
      <c r="G40" s="37">
        <v>9.4</v>
      </c>
      <c r="H40" s="37"/>
      <c r="I40" s="37">
        <v>8.85</v>
      </c>
      <c r="J40" s="37">
        <v>7.966</v>
      </c>
      <c r="K40" s="37">
        <v>7.566</v>
      </c>
      <c r="L40" s="42">
        <f t="shared" si="4"/>
        <v>33.782000000000004</v>
      </c>
      <c r="M40" s="40"/>
      <c r="N40" s="41"/>
      <c r="O40" s="178"/>
    </row>
    <row r="41" spans="1:15" ht="10.5" customHeight="1">
      <c r="A41" s="170"/>
      <c r="B41" s="172"/>
      <c r="C41" s="174"/>
      <c r="D41" s="183"/>
      <c r="E41" s="114" t="s">
        <v>14</v>
      </c>
      <c r="F41" s="115">
        <v>13.533</v>
      </c>
      <c r="G41" s="115">
        <v>12.9</v>
      </c>
      <c r="H41" s="115"/>
      <c r="I41" s="115">
        <v>13.1</v>
      </c>
      <c r="J41" s="115"/>
      <c r="K41" s="115"/>
      <c r="L41" s="116">
        <f t="shared" si="4"/>
        <v>39.533</v>
      </c>
      <c r="M41" s="40"/>
      <c r="N41" s="41"/>
      <c r="O41" s="178"/>
    </row>
    <row r="42" spans="1:15" ht="10.5" customHeight="1">
      <c r="A42" s="23"/>
      <c r="B42" s="197" t="s">
        <v>3</v>
      </c>
      <c r="C42" s="197"/>
      <c r="D42" s="197"/>
      <c r="E42" s="26" t="s">
        <v>13</v>
      </c>
      <c r="F42" s="42">
        <f aca="true" t="shared" si="5" ref="F42:L42">F30+F32+F34+F36+F38+F40</f>
        <v>57.399</v>
      </c>
      <c r="G42" s="42">
        <f t="shared" si="5"/>
        <v>56.73199999999999</v>
      </c>
      <c r="H42" s="42">
        <f t="shared" si="5"/>
        <v>58.398</v>
      </c>
      <c r="I42" s="42">
        <f t="shared" si="5"/>
        <v>59.516</v>
      </c>
      <c r="J42" s="42">
        <f t="shared" si="5"/>
        <v>51.798</v>
      </c>
      <c r="K42" s="42">
        <f t="shared" si="5"/>
        <v>56.466</v>
      </c>
      <c r="L42" s="42">
        <f t="shared" si="5"/>
        <v>340.30899999999997</v>
      </c>
      <c r="M42" s="40"/>
      <c r="N42" s="41"/>
      <c r="O42" s="178"/>
    </row>
    <row r="43" spans="1:15" ht="10.5" customHeight="1">
      <c r="A43" s="25"/>
      <c r="B43" s="168"/>
      <c r="C43" s="168"/>
      <c r="D43" s="168"/>
      <c r="E43" s="114" t="s">
        <v>14</v>
      </c>
      <c r="F43" s="116">
        <f aca="true" t="shared" si="6" ref="F43:L43">SUM(F31+F33+F35+F37+F39+F41)</f>
        <v>69.198</v>
      </c>
      <c r="G43" s="116">
        <f t="shared" si="6"/>
        <v>68.03300000000002</v>
      </c>
      <c r="H43" s="116">
        <f t="shared" si="6"/>
        <v>67.699</v>
      </c>
      <c r="I43" s="116">
        <f t="shared" si="6"/>
        <v>68.56599999999999</v>
      </c>
      <c r="J43" s="116">
        <f t="shared" si="6"/>
        <v>67.29899999999999</v>
      </c>
      <c r="K43" s="116">
        <f t="shared" si="6"/>
        <v>65.066</v>
      </c>
      <c r="L43" s="116">
        <f t="shared" si="6"/>
        <v>405.861</v>
      </c>
      <c r="M43" s="40"/>
      <c r="N43" s="41"/>
      <c r="O43" s="178"/>
    </row>
    <row r="44" spans="1:15" ht="10.5" customHeight="1">
      <c r="A44" s="24"/>
      <c r="B44" s="198"/>
      <c r="C44" s="198"/>
      <c r="D44" s="198"/>
      <c r="E44" s="27" t="s">
        <v>0</v>
      </c>
      <c r="F44" s="42">
        <f aca="true" t="shared" si="7" ref="F44:L44">SUM(F42+F43)</f>
        <v>126.597</v>
      </c>
      <c r="G44" s="42">
        <f t="shared" si="7"/>
        <v>124.76500000000001</v>
      </c>
      <c r="H44" s="42">
        <f t="shared" si="7"/>
        <v>126.09700000000001</v>
      </c>
      <c r="I44" s="42">
        <f t="shared" si="7"/>
        <v>128.082</v>
      </c>
      <c r="J44" s="42">
        <f t="shared" si="7"/>
        <v>119.097</v>
      </c>
      <c r="K44" s="42">
        <f t="shared" si="7"/>
        <v>121.53200000000001</v>
      </c>
      <c r="L44" s="28">
        <f t="shared" si="7"/>
        <v>746.17</v>
      </c>
      <c r="M44" s="43">
        <v>0</v>
      </c>
      <c r="N44" s="29">
        <f>L44-M44</f>
        <v>746.17</v>
      </c>
      <c r="O44" s="179"/>
    </row>
    <row r="45" ht="12" customHeight="1"/>
    <row r="46" spans="1:15" ht="10.5" customHeight="1">
      <c r="A46" s="199" t="s">
        <v>24</v>
      </c>
      <c r="B46" s="184" t="s">
        <v>17</v>
      </c>
      <c r="C46" s="186" t="s">
        <v>22</v>
      </c>
      <c r="D46" s="186" t="s">
        <v>23</v>
      </c>
      <c r="E46" s="80"/>
      <c r="F46" s="6"/>
      <c r="G46" s="6"/>
      <c r="H46" s="6"/>
      <c r="I46" s="6"/>
      <c r="J46" s="6"/>
      <c r="K46" s="6"/>
      <c r="L46" s="180" t="s">
        <v>2</v>
      </c>
      <c r="M46" s="193" t="s">
        <v>15</v>
      </c>
      <c r="N46" s="188" t="s">
        <v>25</v>
      </c>
      <c r="O46" s="162" t="s">
        <v>12</v>
      </c>
    </row>
    <row r="47" spans="1:15" ht="10.5" customHeight="1">
      <c r="A47" s="200"/>
      <c r="B47" s="185"/>
      <c r="C47" s="187"/>
      <c r="D47" s="187"/>
      <c r="E47" s="81"/>
      <c r="F47" s="8"/>
      <c r="G47" s="8"/>
      <c r="H47" s="8"/>
      <c r="I47" s="8"/>
      <c r="J47" s="8"/>
      <c r="K47" s="9"/>
      <c r="L47" s="181"/>
      <c r="M47" s="194"/>
      <c r="N47" s="189"/>
      <c r="O47" s="163"/>
    </row>
    <row r="48" spans="1:15" ht="10.5" customHeight="1">
      <c r="A48" s="169">
        <v>258</v>
      </c>
      <c r="B48" s="171" t="s">
        <v>97</v>
      </c>
      <c r="C48" s="173"/>
      <c r="D48" s="175" t="s">
        <v>26</v>
      </c>
      <c r="E48" s="26" t="s">
        <v>13</v>
      </c>
      <c r="F48" s="37">
        <v>13.566</v>
      </c>
      <c r="G48" s="37">
        <v>12.533</v>
      </c>
      <c r="H48" s="37">
        <v>13.866</v>
      </c>
      <c r="I48" s="37">
        <v>13.1</v>
      </c>
      <c r="J48" s="37">
        <v>13.066</v>
      </c>
      <c r="K48" s="37">
        <v>13.933</v>
      </c>
      <c r="L48" s="42">
        <f aca="true" t="shared" si="8" ref="L48:L59">SUM(F48+G48+H48+I48+J48+K48)</f>
        <v>80.064</v>
      </c>
      <c r="M48" s="38"/>
      <c r="N48" s="39"/>
      <c r="O48" s="177">
        <v>3</v>
      </c>
    </row>
    <row r="49" spans="1:15" ht="10.5" customHeight="1">
      <c r="A49" s="170"/>
      <c r="B49" s="172"/>
      <c r="C49" s="174"/>
      <c r="D49" s="176"/>
      <c r="E49" s="114" t="s">
        <v>14</v>
      </c>
      <c r="F49" s="115">
        <v>14.333</v>
      </c>
      <c r="G49" s="115">
        <v>13</v>
      </c>
      <c r="H49" s="115">
        <v>14.1</v>
      </c>
      <c r="I49" s="115">
        <v>13.733</v>
      </c>
      <c r="J49" s="115">
        <v>14.366</v>
      </c>
      <c r="K49" s="115">
        <v>13.733</v>
      </c>
      <c r="L49" s="116">
        <f t="shared" si="8"/>
        <v>83.265</v>
      </c>
      <c r="M49" s="40"/>
      <c r="N49" s="41"/>
      <c r="O49" s="178"/>
    </row>
    <row r="50" spans="1:15" ht="10.5" customHeight="1">
      <c r="A50" s="169">
        <v>259</v>
      </c>
      <c r="B50" s="171" t="s">
        <v>99</v>
      </c>
      <c r="C50" s="173"/>
      <c r="D50" s="175" t="s">
        <v>26</v>
      </c>
      <c r="E50" s="26" t="s">
        <v>13</v>
      </c>
      <c r="F50" s="37">
        <v>12.1</v>
      </c>
      <c r="G50" s="37">
        <v>10.866</v>
      </c>
      <c r="H50" s="37">
        <v>12.933</v>
      </c>
      <c r="I50" s="37">
        <v>13.2</v>
      </c>
      <c r="J50" s="37">
        <v>12.866</v>
      </c>
      <c r="K50" s="37">
        <v>12</v>
      </c>
      <c r="L50" s="42">
        <f t="shared" si="8"/>
        <v>73.965</v>
      </c>
      <c r="M50" s="40"/>
      <c r="N50" s="41"/>
      <c r="O50" s="178"/>
    </row>
    <row r="51" spans="1:15" ht="10.5" customHeight="1">
      <c r="A51" s="170"/>
      <c r="B51" s="172"/>
      <c r="C51" s="174"/>
      <c r="D51" s="176"/>
      <c r="E51" s="114" t="s">
        <v>14</v>
      </c>
      <c r="F51" s="115"/>
      <c r="G51" s="115">
        <v>12.833</v>
      </c>
      <c r="H51" s="115">
        <v>13.7</v>
      </c>
      <c r="I51" s="115">
        <v>13.2</v>
      </c>
      <c r="J51" s="115">
        <v>13.166</v>
      </c>
      <c r="K51" s="115">
        <v>12.533</v>
      </c>
      <c r="L51" s="116">
        <f t="shared" si="8"/>
        <v>65.432</v>
      </c>
      <c r="M51" s="40"/>
      <c r="N51" s="41"/>
      <c r="O51" s="178"/>
    </row>
    <row r="52" spans="1:15" ht="10.5" customHeight="1">
      <c r="A52" s="169">
        <v>260</v>
      </c>
      <c r="B52" s="171" t="s">
        <v>100</v>
      </c>
      <c r="C52" s="173"/>
      <c r="D52" s="175" t="s">
        <v>26</v>
      </c>
      <c r="E52" s="26" t="s">
        <v>13</v>
      </c>
      <c r="F52" s="37">
        <v>12.633</v>
      </c>
      <c r="G52" s="37">
        <v>9.566</v>
      </c>
      <c r="H52" s="37">
        <v>12.866</v>
      </c>
      <c r="I52" s="37">
        <v>12.666</v>
      </c>
      <c r="J52" s="37">
        <v>12.433</v>
      </c>
      <c r="K52" s="37">
        <v>11.7</v>
      </c>
      <c r="L52" s="42">
        <f t="shared" si="8"/>
        <v>71.86399999999999</v>
      </c>
      <c r="M52" s="40"/>
      <c r="N52" s="41"/>
      <c r="O52" s="178"/>
    </row>
    <row r="53" spans="1:15" ht="10.5" customHeight="1">
      <c r="A53" s="170"/>
      <c r="B53" s="172"/>
      <c r="C53" s="174"/>
      <c r="D53" s="176"/>
      <c r="E53" s="114" t="s">
        <v>14</v>
      </c>
      <c r="F53" s="115">
        <v>12.866</v>
      </c>
      <c r="G53" s="115"/>
      <c r="H53" s="115"/>
      <c r="I53" s="115">
        <v>13.066</v>
      </c>
      <c r="J53" s="115"/>
      <c r="K53" s="115">
        <v>12.133</v>
      </c>
      <c r="L53" s="116">
        <f t="shared" si="8"/>
        <v>38.065</v>
      </c>
      <c r="M53" s="40"/>
      <c r="N53" s="41"/>
      <c r="O53" s="178"/>
    </row>
    <row r="54" spans="1:15" ht="10.5" customHeight="1">
      <c r="A54" s="169">
        <v>261</v>
      </c>
      <c r="B54" s="171" t="s">
        <v>112</v>
      </c>
      <c r="C54" s="173"/>
      <c r="D54" s="182" t="s">
        <v>27</v>
      </c>
      <c r="E54" s="26" t="s">
        <v>13</v>
      </c>
      <c r="F54" s="37">
        <v>9.4</v>
      </c>
      <c r="G54" s="37">
        <v>9.466</v>
      </c>
      <c r="H54" s="37">
        <v>9.333</v>
      </c>
      <c r="I54" s="37">
        <v>8.866</v>
      </c>
      <c r="J54" s="37">
        <v>8.9</v>
      </c>
      <c r="K54" s="37">
        <v>8.4</v>
      </c>
      <c r="L54" s="42">
        <f t="shared" si="8"/>
        <v>54.364999999999995</v>
      </c>
      <c r="M54" s="40"/>
      <c r="N54" s="41"/>
      <c r="O54" s="178"/>
    </row>
    <row r="55" spans="1:15" ht="10.5" customHeight="1">
      <c r="A55" s="170"/>
      <c r="B55" s="172"/>
      <c r="C55" s="174"/>
      <c r="D55" s="183"/>
      <c r="E55" s="114" t="s">
        <v>14</v>
      </c>
      <c r="F55" s="115">
        <v>14.3</v>
      </c>
      <c r="G55" s="115">
        <v>13.733</v>
      </c>
      <c r="H55" s="115">
        <v>14.233</v>
      </c>
      <c r="I55" s="115">
        <v>13.133</v>
      </c>
      <c r="J55" s="115">
        <v>14.433</v>
      </c>
      <c r="K55" s="115">
        <v>13.9</v>
      </c>
      <c r="L55" s="116">
        <f t="shared" si="8"/>
        <v>83.732</v>
      </c>
      <c r="M55" s="40"/>
      <c r="N55" s="41"/>
      <c r="O55" s="178"/>
    </row>
    <row r="56" spans="1:15" ht="10.5" customHeight="1">
      <c r="A56" s="169">
        <v>262</v>
      </c>
      <c r="B56" s="171" t="s">
        <v>113</v>
      </c>
      <c r="C56" s="173"/>
      <c r="D56" s="182" t="s">
        <v>27</v>
      </c>
      <c r="E56" s="26" t="s">
        <v>13</v>
      </c>
      <c r="F56" s="37">
        <v>9.066</v>
      </c>
      <c r="G56" s="37"/>
      <c r="H56" s="37">
        <v>9.2</v>
      </c>
      <c r="I56" s="37">
        <v>9.1</v>
      </c>
      <c r="J56" s="37">
        <v>9.2</v>
      </c>
      <c r="K56" s="37"/>
      <c r="L56" s="42">
        <f t="shared" si="8"/>
        <v>36.566</v>
      </c>
      <c r="M56" s="40"/>
      <c r="N56" s="41"/>
      <c r="O56" s="178"/>
    </row>
    <row r="57" spans="1:15" ht="10.5" customHeight="1">
      <c r="A57" s="170"/>
      <c r="B57" s="172"/>
      <c r="C57" s="174"/>
      <c r="D57" s="183"/>
      <c r="E57" s="114" t="s">
        <v>14</v>
      </c>
      <c r="F57" s="115">
        <v>12.4</v>
      </c>
      <c r="G57" s="115">
        <v>13.766</v>
      </c>
      <c r="H57" s="115">
        <v>14.066</v>
      </c>
      <c r="I57" s="115">
        <v>13.9</v>
      </c>
      <c r="J57" s="115">
        <v>13.966</v>
      </c>
      <c r="K57" s="115"/>
      <c r="L57" s="116">
        <f t="shared" si="8"/>
        <v>68.098</v>
      </c>
      <c r="M57" s="40"/>
      <c r="N57" s="41"/>
      <c r="O57" s="178"/>
    </row>
    <row r="58" spans="1:15" ht="10.5" customHeight="1">
      <c r="A58" s="169">
        <v>263</v>
      </c>
      <c r="B58" s="171" t="s">
        <v>114</v>
      </c>
      <c r="C58" s="173"/>
      <c r="D58" s="182" t="s">
        <v>27</v>
      </c>
      <c r="E58" s="26" t="s">
        <v>13</v>
      </c>
      <c r="F58" s="37"/>
      <c r="G58" s="37">
        <v>9.266</v>
      </c>
      <c r="H58" s="37"/>
      <c r="I58" s="37"/>
      <c r="J58" s="37"/>
      <c r="K58" s="37">
        <v>8.533</v>
      </c>
      <c r="L58" s="42">
        <f t="shared" si="8"/>
        <v>17.799</v>
      </c>
      <c r="M58" s="40"/>
      <c r="N58" s="41"/>
      <c r="O58" s="178"/>
    </row>
    <row r="59" spans="1:15" ht="10.5" customHeight="1">
      <c r="A59" s="170"/>
      <c r="B59" s="172"/>
      <c r="C59" s="174"/>
      <c r="D59" s="183"/>
      <c r="E59" s="114" t="s">
        <v>14</v>
      </c>
      <c r="F59" s="115">
        <v>13.366</v>
      </c>
      <c r="G59" s="115">
        <v>13.433</v>
      </c>
      <c r="H59" s="115">
        <v>14</v>
      </c>
      <c r="I59" s="115"/>
      <c r="J59" s="115">
        <v>13.3</v>
      </c>
      <c r="K59" s="115">
        <v>11.866</v>
      </c>
      <c r="L59" s="116">
        <f t="shared" si="8"/>
        <v>65.965</v>
      </c>
      <c r="M59" s="40"/>
      <c r="N59" s="41"/>
      <c r="O59" s="178"/>
    </row>
    <row r="60" spans="1:15" ht="10.5" customHeight="1">
      <c r="A60" s="23"/>
      <c r="B60" s="197" t="s">
        <v>3</v>
      </c>
      <c r="C60" s="197"/>
      <c r="D60" s="197"/>
      <c r="E60" s="26" t="s">
        <v>13</v>
      </c>
      <c r="F60" s="42">
        <f aca="true" t="shared" si="9" ref="F60:L60">F48+F50+F52+F54+F56+F58</f>
        <v>56.765</v>
      </c>
      <c r="G60" s="42">
        <f t="shared" si="9"/>
        <v>51.697</v>
      </c>
      <c r="H60" s="42">
        <f t="shared" si="9"/>
        <v>58.19799999999999</v>
      </c>
      <c r="I60" s="42">
        <f t="shared" si="9"/>
        <v>56.931999999999995</v>
      </c>
      <c r="J60" s="42">
        <f t="shared" si="9"/>
        <v>56.465</v>
      </c>
      <c r="K60" s="42">
        <f t="shared" si="9"/>
        <v>54.565999999999995</v>
      </c>
      <c r="L60" s="42">
        <f t="shared" si="9"/>
        <v>334.62299999999993</v>
      </c>
      <c r="M60" s="40"/>
      <c r="N60" s="41"/>
      <c r="O60" s="178"/>
    </row>
    <row r="61" spans="1:15" ht="10.5" customHeight="1">
      <c r="A61" s="25"/>
      <c r="B61" s="168"/>
      <c r="C61" s="168"/>
      <c r="D61" s="168"/>
      <c r="E61" s="114" t="s">
        <v>14</v>
      </c>
      <c r="F61" s="116">
        <f aca="true" t="shared" si="10" ref="F61:L61">SUM(F49+F51+F53+F55+F57+F59)</f>
        <v>67.26499999999999</v>
      </c>
      <c r="G61" s="116">
        <f t="shared" si="10"/>
        <v>66.765</v>
      </c>
      <c r="H61" s="116">
        <f t="shared" si="10"/>
        <v>70.099</v>
      </c>
      <c r="I61" s="116">
        <f t="shared" si="10"/>
        <v>67.03200000000001</v>
      </c>
      <c r="J61" s="116">
        <f t="shared" si="10"/>
        <v>69.23100000000001</v>
      </c>
      <c r="K61" s="116">
        <f t="shared" si="10"/>
        <v>64.16499999999999</v>
      </c>
      <c r="L61" s="116">
        <f t="shared" si="10"/>
        <v>404.557</v>
      </c>
      <c r="M61" s="40"/>
      <c r="N61" s="41"/>
      <c r="O61" s="178"/>
    </row>
    <row r="62" spans="1:15" ht="10.5" customHeight="1">
      <c r="A62" s="24"/>
      <c r="B62" s="198"/>
      <c r="C62" s="198"/>
      <c r="D62" s="198"/>
      <c r="E62" s="27" t="s">
        <v>0</v>
      </c>
      <c r="F62" s="42">
        <f aca="true" t="shared" si="11" ref="F62:L62">SUM(F60+F61)</f>
        <v>124.02999999999999</v>
      </c>
      <c r="G62" s="42">
        <f t="shared" si="11"/>
        <v>118.462</v>
      </c>
      <c r="H62" s="42">
        <f t="shared" si="11"/>
        <v>128.297</v>
      </c>
      <c r="I62" s="42">
        <f t="shared" si="11"/>
        <v>123.964</v>
      </c>
      <c r="J62" s="42">
        <f t="shared" si="11"/>
        <v>125.69600000000001</v>
      </c>
      <c r="K62" s="42">
        <f t="shared" si="11"/>
        <v>118.731</v>
      </c>
      <c r="L62" s="28">
        <f t="shared" si="11"/>
        <v>739.18</v>
      </c>
      <c r="M62" s="43">
        <v>0</v>
      </c>
      <c r="N62" s="29">
        <f>L62-M62</f>
        <v>739.18</v>
      </c>
      <c r="O62" s="179"/>
    </row>
    <row r="63" ht="12" customHeight="1"/>
    <row r="64" spans="1:15" ht="10.5" customHeight="1">
      <c r="A64" s="199" t="s">
        <v>24</v>
      </c>
      <c r="B64" s="184" t="s">
        <v>28</v>
      </c>
      <c r="C64" s="186" t="s">
        <v>22</v>
      </c>
      <c r="D64" s="186" t="s">
        <v>23</v>
      </c>
      <c r="E64" s="80"/>
      <c r="F64" s="6"/>
      <c r="G64" s="6"/>
      <c r="H64" s="6"/>
      <c r="I64" s="6"/>
      <c r="J64" s="6"/>
      <c r="K64" s="6"/>
      <c r="L64" s="180" t="s">
        <v>2</v>
      </c>
      <c r="M64" s="193" t="s">
        <v>15</v>
      </c>
      <c r="N64" s="188" t="s">
        <v>25</v>
      </c>
      <c r="O64" s="162" t="s">
        <v>12</v>
      </c>
    </row>
    <row r="65" spans="1:15" ht="10.5" customHeight="1">
      <c r="A65" s="200"/>
      <c r="B65" s="185"/>
      <c r="C65" s="187"/>
      <c r="D65" s="187"/>
      <c r="E65" s="81"/>
      <c r="F65" s="8"/>
      <c r="G65" s="8"/>
      <c r="H65" s="8"/>
      <c r="I65" s="8"/>
      <c r="J65" s="8"/>
      <c r="K65" s="9"/>
      <c r="L65" s="181"/>
      <c r="M65" s="194"/>
      <c r="N65" s="189"/>
      <c r="O65" s="163"/>
    </row>
    <row r="66" spans="1:15" ht="10.5" customHeight="1">
      <c r="A66" s="169">
        <v>282</v>
      </c>
      <c r="B66" s="171" t="s">
        <v>134</v>
      </c>
      <c r="C66" s="173"/>
      <c r="D66" s="175" t="s">
        <v>26</v>
      </c>
      <c r="E66" s="26" t="s">
        <v>13</v>
      </c>
      <c r="F66" s="37">
        <v>13.066</v>
      </c>
      <c r="G66" s="37">
        <v>13.033</v>
      </c>
      <c r="H66" s="37">
        <v>13.8</v>
      </c>
      <c r="I66" s="37">
        <v>13</v>
      </c>
      <c r="J66" s="37">
        <v>13.5</v>
      </c>
      <c r="K66" s="37">
        <v>13.166</v>
      </c>
      <c r="L66" s="42">
        <f aca="true" t="shared" si="12" ref="L66:L77">SUM(F66+G66+H66+I66+J66+K66)</f>
        <v>79.565</v>
      </c>
      <c r="M66" s="38"/>
      <c r="N66" s="39"/>
      <c r="O66" s="177">
        <v>4</v>
      </c>
    </row>
    <row r="67" spans="1:15" ht="10.5" customHeight="1">
      <c r="A67" s="170"/>
      <c r="B67" s="172"/>
      <c r="C67" s="174"/>
      <c r="D67" s="176"/>
      <c r="E67" s="114" t="s">
        <v>14</v>
      </c>
      <c r="F67" s="115">
        <v>12.9</v>
      </c>
      <c r="G67" s="115">
        <v>13.166</v>
      </c>
      <c r="H67" s="115">
        <v>14.2</v>
      </c>
      <c r="I67" s="115">
        <v>13.2</v>
      </c>
      <c r="J67" s="115">
        <v>13.466</v>
      </c>
      <c r="K67" s="115">
        <v>13.266</v>
      </c>
      <c r="L67" s="116">
        <f t="shared" si="12"/>
        <v>80.19800000000001</v>
      </c>
      <c r="M67" s="40"/>
      <c r="N67" s="41"/>
      <c r="O67" s="178"/>
    </row>
    <row r="68" spans="1:15" ht="10.5" customHeight="1">
      <c r="A68" s="169">
        <v>283</v>
      </c>
      <c r="B68" s="171" t="s">
        <v>135</v>
      </c>
      <c r="C68" s="173"/>
      <c r="D68" s="175" t="s">
        <v>26</v>
      </c>
      <c r="E68" s="26" t="s">
        <v>13</v>
      </c>
      <c r="F68" s="37">
        <v>12</v>
      </c>
      <c r="G68" s="37">
        <v>13.6</v>
      </c>
      <c r="H68" s="37">
        <v>13.266</v>
      </c>
      <c r="I68" s="37">
        <v>12.6</v>
      </c>
      <c r="J68" s="37">
        <v>11.966</v>
      </c>
      <c r="K68" s="37">
        <v>11.766</v>
      </c>
      <c r="L68" s="42">
        <f t="shared" si="12"/>
        <v>75.19800000000001</v>
      </c>
      <c r="M68" s="40"/>
      <c r="N68" s="41"/>
      <c r="O68" s="178"/>
    </row>
    <row r="69" spans="1:15" ht="10.5" customHeight="1">
      <c r="A69" s="170"/>
      <c r="B69" s="172"/>
      <c r="C69" s="174"/>
      <c r="D69" s="176"/>
      <c r="E69" s="114" t="s">
        <v>14</v>
      </c>
      <c r="F69" s="115">
        <v>12.566</v>
      </c>
      <c r="G69" s="115">
        <v>13.7</v>
      </c>
      <c r="H69" s="115">
        <v>13.166</v>
      </c>
      <c r="I69" s="115">
        <v>13.233</v>
      </c>
      <c r="J69" s="115">
        <v>13.133</v>
      </c>
      <c r="K69" s="115">
        <v>12.4</v>
      </c>
      <c r="L69" s="116">
        <f t="shared" si="12"/>
        <v>78.19800000000001</v>
      </c>
      <c r="M69" s="40"/>
      <c r="N69" s="41"/>
      <c r="O69" s="178"/>
    </row>
    <row r="70" spans="1:15" ht="10.5" customHeight="1">
      <c r="A70" s="169">
        <v>284</v>
      </c>
      <c r="B70" s="171" t="s">
        <v>136</v>
      </c>
      <c r="C70" s="173"/>
      <c r="D70" s="175" t="s">
        <v>26</v>
      </c>
      <c r="E70" s="26" t="s">
        <v>13</v>
      </c>
      <c r="F70" s="37">
        <v>12.033</v>
      </c>
      <c r="G70" s="37">
        <v>13.1</v>
      </c>
      <c r="H70" s="37">
        <v>12.066</v>
      </c>
      <c r="I70" s="37">
        <v>12.2</v>
      </c>
      <c r="J70" s="37">
        <v>11.433</v>
      </c>
      <c r="K70" s="37">
        <v>12.7</v>
      </c>
      <c r="L70" s="42">
        <f t="shared" si="12"/>
        <v>73.532</v>
      </c>
      <c r="M70" s="40"/>
      <c r="N70" s="41"/>
      <c r="O70" s="178"/>
    </row>
    <row r="71" spans="1:15" ht="10.5" customHeight="1">
      <c r="A71" s="170"/>
      <c r="B71" s="172"/>
      <c r="C71" s="174"/>
      <c r="D71" s="176"/>
      <c r="E71" s="114" t="s">
        <v>14</v>
      </c>
      <c r="F71" s="115">
        <v>13.133</v>
      </c>
      <c r="G71" s="115">
        <v>13.033</v>
      </c>
      <c r="H71" s="115">
        <v>13.266</v>
      </c>
      <c r="I71" s="115"/>
      <c r="J71" s="115">
        <v>12.9</v>
      </c>
      <c r="K71" s="115">
        <v>12.966</v>
      </c>
      <c r="L71" s="116">
        <f t="shared" si="12"/>
        <v>65.29799999999999</v>
      </c>
      <c r="M71" s="40"/>
      <c r="N71" s="41"/>
      <c r="O71" s="178"/>
    </row>
    <row r="72" spans="1:15" ht="10.5" customHeight="1">
      <c r="A72" s="169">
        <v>285</v>
      </c>
      <c r="B72" s="171" t="s">
        <v>145</v>
      </c>
      <c r="C72" s="173"/>
      <c r="D72" s="182" t="s">
        <v>27</v>
      </c>
      <c r="E72" s="26" t="s">
        <v>13</v>
      </c>
      <c r="F72" s="37">
        <v>9.1</v>
      </c>
      <c r="G72" s="37">
        <v>8.9</v>
      </c>
      <c r="H72" s="37">
        <v>8.566</v>
      </c>
      <c r="I72" s="37">
        <v>8.85</v>
      </c>
      <c r="J72" s="37"/>
      <c r="K72" s="37"/>
      <c r="L72" s="42">
        <f t="shared" si="12"/>
        <v>35.416000000000004</v>
      </c>
      <c r="M72" s="40"/>
      <c r="N72" s="41"/>
      <c r="O72" s="178"/>
    </row>
    <row r="73" spans="1:15" ht="10.5" customHeight="1">
      <c r="A73" s="170"/>
      <c r="B73" s="172"/>
      <c r="C73" s="174"/>
      <c r="D73" s="183"/>
      <c r="E73" s="114" t="s">
        <v>14</v>
      </c>
      <c r="F73" s="115"/>
      <c r="G73" s="115">
        <v>13.533</v>
      </c>
      <c r="H73" s="115"/>
      <c r="I73" s="115">
        <v>13.433</v>
      </c>
      <c r="J73" s="115"/>
      <c r="K73" s="115"/>
      <c r="L73" s="116">
        <f t="shared" si="12"/>
        <v>26.966</v>
      </c>
      <c r="M73" s="40"/>
      <c r="N73" s="41"/>
      <c r="O73" s="178"/>
    </row>
    <row r="74" spans="1:15" ht="10.5" customHeight="1">
      <c r="A74" s="169">
        <v>286</v>
      </c>
      <c r="B74" s="171" t="s">
        <v>146</v>
      </c>
      <c r="C74" s="173"/>
      <c r="D74" s="182" t="s">
        <v>27</v>
      </c>
      <c r="E74" s="26" t="s">
        <v>13</v>
      </c>
      <c r="F74" s="37"/>
      <c r="G74" s="37"/>
      <c r="H74" s="37">
        <v>8.766</v>
      </c>
      <c r="I74" s="37"/>
      <c r="J74" s="37">
        <v>8.4</v>
      </c>
      <c r="K74" s="37">
        <v>8.4</v>
      </c>
      <c r="L74" s="42">
        <f t="shared" si="12"/>
        <v>25.566000000000003</v>
      </c>
      <c r="M74" s="40"/>
      <c r="N74" s="41"/>
      <c r="O74" s="178"/>
    </row>
    <row r="75" spans="1:15" ht="10.5" customHeight="1">
      <c r="A75" s="170"/>
      <c r="B75" s="172"/>
      <c r="C75" s="174"/>
      <c r="D75" s="183"/>
      <c r="E75" s="114" t="s">
        <v>14</v>
      </c>
      <c r="F75" s="115">
        <v>14.1</v>
      </c>
      <c r="G75" s="115"/>
      <c r="H75" s="115">
        <v>13.6</v>
      </c>
      <c r="I75" s="115">
        <v>14.1</v>
      </c>
      <c r="J75" s="115">
        <v>12.966</v>
      </c>
      <c r="K75" s="115">
        <v>11.366</v>
      </c>
      <c r="L75" s="116">
        <f t="shared" si="12"/>
        <v>66.132</v>
      </c>
      <c r="M75" s="40"/>
      <c r="N75" s="41"/>
      <c r="O75" s="178"/>
    </row>
    <row r="76" spans="1:15" ht="10.5" customHeight="1">
      <c r="A76" s="169">
        <v>287</v>
      </c>
      <c r="B76" s="171" t="s">
        <v>147</v>
      </c>
      <c r="C76" s="173"/>
      <c r="D76" s="182" t="s">
        <v>27</v>
      </c>
      <c r="E76" s="26" t="s">
        <v>13</v>
      </c>
      <c r="F76" s="37">
        <v>8.3</v>
      </c>
      <c r="G76" s="37">
        <v>8.133</v>
      </c>
      <c r="H76" s="37"/>
      <c r="I76" s="37">
        <v>8.95</v>
      </c>
      <c r="J76" s="37">
        <v>8.533</v>
      </c>
      <c r="K76" s="37">
        <v>8.433</v>
      </c>
      <c r="L76" s="42">
        <f t="shared" si="12"/>
        <v>42.349</v>
      </c>
      <c r="M76" s="40"/>
      <c r="N76" s="41"/>
      <c r="O76" s="178"/>
    </row>
    <row r="77" spans="1:15" ht="10.5" customHeight="1">
      <c r="A77" s="170"/>
      <c r="B77" s="172"/>
      <c r="C77" s="174"/>
      <c r="D77" s="183"/>
      <c r="E77" s="114" t="s">
        <v>14</v>
      </c>
      <c r="F77" s="115">
        <v>13.333</v>
      </c>
      <c r="G77" s="115">
        <v>12.766</v>
      </c>
      <c r="H77" s="115">
        <v>13.6</v>
      </c>
      <c r="I77" s="115">
        <v>14.333</v>
      </c>
      <c r="J77" s="115">
        <v>13.266</v>
      </c>
      <c r="K77" s="115">
        <v>13</v>
      </c>
      <c r="L77" s="116">
        <f t="shared" si="12"/>
        <v>80.298</v>
      </c>
      <c r="M77" s="40"/>
      <c r="N77" s="41"/>
      <c r="O77" s="178"/>
    </row>
    <row r="78" spans="1:15" ht="10.5" customHeight="1">
      <c r="A78" s="23"/>
      <c r="B78" s="197" t="s">
        <v>3</v>
      </c>
      <c r="C78" s="197"/>
      <c r="D78" s="197"/>
      <c r="E78" s="26" t="s">
        <v>13</v>
      </c>
      <c r="F78" s="42">
        <f aca="true" t="shared" si="13" ref="F78:L78">F66+F68+F70+F72+F74+F76</f>
        <v>54.49900000000001</v>
      </c>
      <c r="G78" s="42">
        <f t="shared" si="13"/>
        <v>56.76599999999999</v>
      </c>
      <c r="H78" s="42">
        <f t="shared" si="13"/>
        <v>56.464000000000006</v>
      </c>
      <c r="I78" s="42">
        <f t="shared" si="13"/>
        <v>55.599999999999994</v>
      </c>
      <c r="J78" s="42">
        <f t="shared" si="13"/>
        <v>53.832</v>
      </c>
      <c r="K78" s="42">
        <f t="shared" si="13"/>
        <v>54.465</v>
      </c>
      <c r="L78" s="42">
        <f t="shared" si="13"/>
        <v>331.62600000000003</v>
      </c>
      <c r="M78" s="40"/>
      <c r="N78" s="41"/>
      <c r="O78" s="178"/>
    </row>
    <row r="79" spans="1:15" ht="10.5" customHeight="1">
      <c r="A79" s="25"/>
      <c r="B79" s="168"/>
      <c r="C79" s="168"/>
      <c r="D79" s="168"/>
      <c r="E79" s="114" t="s">
        <v>14</v>
      </c>
      <c r="F79" s="116">
        <f aca="true" t="shared" si="14" ref="F79:L79">SUM(F67+F69+F71+F73+F75+F77)</f>
        <v>66.03200000000001</v>
      </c>
      <c r="G79" s="116">
        <f t="shared" si="14"/>
        <v>66.19800000000001</v>
      </c>
      <c r="H79" s="116">
        <f t="shared" si="14"/>
        <v>67.832</v>
      </c>
      <c r="I79" s="116">
        <f t="shared" si="14"/>
        <v>68.299</v>
      </c>
      <c r="J79" s="116">
        <f t="shared" si="14"/>
        <v>65.731</v>
      </c>
      <c r="K79" s="116">
        <f t="shared" si="14"/>
        <v>62.998</v>
      </c>
      <c r="L79" s="116">
        <f t="shared" si="14"/>
        <v>397.09000000000003</v>
      </c>
      <c r="M79" s="40"/>
      <c r="N79" s="41"/>
      <c r="O79" s="178"/>
    </row>
    <row r="80" spans="1:15" ht="10.5" customHeight="1">
      <c r="A80" s="24"/>
      <c r="B80" s="198"/>
      <c r="C80" s="198"/>
      <c r="D80" s="198"/>
      <c r="E80" s="27" t="s">
        <v>0</v>
      </c>
      <c r="F80" s="42">
        <f aca="true" t="shared" si="15" ref="F80:L80">SUM(F78+F79)</f>
        <v>120.53100000000002</v>
      </c>
      <c r="G80" s="42">
        <f t="shared" si="15"/>
        <v>122.964</v>
      </c>
      <c r="H80" s="42">
        <f t="shared" si="15"/>
        <v>124.29599999999999</v>
      </c>
      <c r="I80" s="42">
        <f t="shared" si="15"/>
        <v>123.899</v>
      </c>
      <c r="J80" s="42">
        <f t="shared" si="15"/>
        <v>119.56299999999999</v>
      </c>
      <c r="K80" s="42">
        <f t="shared" si="15"/>
        <v>117.463</v>
      </c>
      <c r="L80" s="28">
        <f t="shared" si="15"/>
        <v>728.7160000000001</v>
      </c>
      <c r="M80" s="43">
        <v>0</v>
      </c>
      <c r="N80" s="29">
        <f>L80-M80</f>
        <v>728.7160000000001</v>
      </c>
      <c r="O80" s="179"/>
    </row>
    <row r="81" ht="12" customHeight="1"/>
    <row r="82" spans="1:15" ht="12" customHeight="1">
      <c r="A82" s="199" t="s">
        <v>24</v>
      </c>
      <c r="B82" s="184" t="s">
        <v>31</v>
      </c>
      <c r="C82" s="186" t="s">
        <v>22</v>
      </c>
      <c r="D82" s="186" t="s">
        <v>23</v>
      </c>
      <c r="E82" s="80"/>
      <c r="F82" s="6"/>
      <c r="G82" s="6"/>
      <c r="H82" s="6"/>
      <c r="I82" s="6"/>
      <c r="J82" s="6"/>
      <c r="K82" s="6"/>
      <c r="L82" s="180" t="s">
        <v>2</v>
      </c>
      <c r="M82" s="193" t="s">
        <v>15</v>
      </c>
      <c r="N82" s="188" t="s">
        <v>25</v>
      </c>
      <c r="O82" s="162" t="s">
        <v>12</v>
      </c>
    </row>
    <row r="83" spans="1:15" ht="12" customHeight="1">
      <c r="A83" s="200"/>
      <c r="B83" s="185"/>
      <c r="C83" s="187"/>
      <c r="D83" s="187"/>
      <c r="E83" s="81"/>
      <c r="F83" s="8"/>
      <c r="G83" s="8"/>
      <c r="H83" s="8"/>
      <c r="I83" s="8"/>
      <c r="J83" s="8"/>
      <c r="K83" s="9"/>
      <c r="L83" s="181"/>
      <c r="M83" s="194"/>
      <c r="N83" s="189"/>
      <c r="O83" s="163"/>
    </row>
    <row r="84" spans="1:15" ht="10.5" customHeight="1">
      <c r="A84" s="169">
        <v>240</v>
      </c>
      <c r="B84" s="171" t="s">
        <v>72</v>
      </c>
      <c r="C84" s="173"/>
      <c r="D84" s="175" t="s">
        <v>26</v>
      </c>
      <c r="E84" s="26" t="s">
        <v>13</v>
      </c>
      <c r="F84" s="37">
        <v>12.733</v>
      </c>
      <c r="G84" s="37">
        <v>13.9</v>
      </c>
      <c r="H84" s="37">
        <v>13.4</v>
      </c>
      <c r="I84" s="37">
        <v>12.3</v>
      </c>
      <c r="J84" s="37">
        <v>12.866</v>
      </c>
      <c r="K84" s="37">
        <v>12.433</v>
      </c>
      <c r="L84" s="42">
        <f aca="true" t="shared" si="16" ref="L84:L95">SUM(F84+G84+H84+I84+J84+K84)</f>
        <v>77.632</v>
      </c>
      <c r="M84" s="38"/>
      <c r="N84" s="39"/>
      <c r="O84" s="177">
        <v>5</v>
      </c>
    </row>
    <row r="85" spans="1:15" ht="10.5" customHeight="1">
      <c r="A85" s="170"/>
      <c r="B85" s="172"/>
      <c r="C85" s="174"/>
      <c r="D85" s="176"/>
      <c r="E85" s="114" t="s">
        <v>14</v>
      </c>
      <c r="F85" s="115">
        <v>13.766</v>
      </c>
      <c r="G85" s="115">
        <v>13.066</v>
      </c>
      <c r="H85" s="115">
        <v>13.266</v>
      </c>
      <c r="I85" s="115">
        <v>12.3</v>
      </c>
      <c r="J85" s="115">
        <v>12.966</v>
      </c>
      <c r="K85" s="115">
        <v>13</v>
      </c>
      <c r="L85" s="116">
        <f t="shared" si="16"/>
        <v>78.36399999999999</v>
      </c>
      <c r="M85" s="40"/>
      <c r="N85" s="41"/>
      <c r="O85" s="178"/>
    </row>
    <row r="86" spans="1:15" ht="10.5" customHeight="1">
      <c r="A86" s="169">
        <v>241</v>
      </c>
      <c r="B86" s="171" t="s">
        <v>73</v>
      </c>
      <c r="C86" s="173"/>
      <c r="D86" s="175" t="s">
        <v>26</v>
      </c>
      <c r="E86" s="26" t="s">
        <v>13</v>
      </c>
      <c r="F86" s="37">
        <v>11.9</v>
      </c>
      <c r="G86" s="37">
        <v>11.8</v>
      </c>
      <c r="H86" s="37">
        <v>12.4</v>
      </c>
      <c r="I86" s="37">
        <v>13.933</v>
      </c>
      <c r="J86" s="37">
        <v>11</v>
      </c>
      <c r="K86" s="37">
        <v>12</v>
      </c>
      <c r="L86" s="42">
        <f t="shared" si="16"/>
        <v>73.033</v>
      </c>
      <c r="M86" s="40"/>
      <c r="N86" s="41"/>
      <c r="O86" s="178"/>
    </row>
    <row r="87" spans="1:15" ht="10.5" customHeight="1">
      <c r="A87" s="170"/>
      <c r="B87" s="172"/>
      <c r="C87" s="174"/>
      <c r="D87" s="176"/>
      <c r="E87" s="114" t="s">
        <v>14</v>
      </c>
      <c r="F87" s="115"/>
      <c r="G87" s="115"/>
      <c r="H87" s="115">
        <v>12.433</v>
      </c>
      <c r="I87" s="115">
        <v>13.2</v>
      </c>
      <c r="J87" s="115"/>
      <c r="K87" s="115">
        <v>13.166</v>
      </c>
      <c r="L87" s="116">
        <f t="shared" si="16"/>
        <v>38.799</v>
      </c>
      <c r="M87" s="40"/>
      <c r="N87" s="41"/>
      <c r="O87" s="178"/>
    </row>
    <row r="88" spans="1:15" ht="10.5" customHeight="1">
      <c r="A88" s="169">
        <v>242</v>
      </c>
      <c r="B88" s="171" t="s">
        <v>74</v>
      </c>
      <c r="C88" s="173"/>
      <c r="D88" s="175" t="s">
        <v>26</v>
      </c>
      <c r="E88" s="26" t="s">
        <v>13</v>
      </c>
      <c r="F88" s="37">
        <v>12.633</v>
      </c>
      <c r="G88" s="37">
        <v>13.4</v>
      </c>
      <c r="H88" s="37">
        <v>11.8</v>
      </c>
      <c r="I88" s="37">
        <v>14.033</v>
      </c>
      <c r="J88" s="37">
        <v>12.2</v>
      </c>
      <c r="K88" s="37">
        <v>12.133</v>
      </c>
      <c r="L88" s="42">
        <f t="shared" si="16"/>
        <v>76.199</v>
      </c>
      <c r="M88" s="40"/>
      <c r="N88" s="41"/>
      <c r="O88" s="178"/>
    </row>
    <row r="89" spans="1:15" ht="10.5" customHeight="1">
      <c r="A89" s="170"/>
      <c r="B89" s="172"/>
      <c r="C89" s="174"/>
      <c r="D89" s="176"/>
      <c r="E89" s="114" t="s">
        <v>14</v>
      </c>
      <c r="F89" s="115">
        <v>12.266</v>
      </c>
      <c r="G89" s="115">
        <v>13</v>
      </c>
      <c r="H89" s="115"/>
      <c r="I89" s="115">
        <v>13.066</v>
      </c>
      <c r="J89" s="115">
        <v>12.366</v>
      </c>
      <c r="K89" s="115">
        <v>12.766</v>
      </c>
      <c r="L89" s="116">
        <f t="shared" si="16"/>
        <v>63.464</v>
      </c>
      <c r="M89" s="40"/>
      <c r="N89" s="41"/>
      <c r="O89" s="178"/>
    </row>
    <row r="90" spans="1:15" ht="10.5" customHeight="1">
      <c r="A90" s="169">
        <v>243</v>
      </c>
      <c r="B90" s="171" t="s">
        <v>106</v>
      </c>
      <c r="C90" s="173"/>
      <c r="D90" s="182" t="s">
        <v>27</v>
      </c>
      <c r="E90" s="26" t="s">
        <v>13</v>
      </c>
      <c r="F90" s="37">
        <v>9.266</v>
      </c>
      <c r="G90" s="37">
        <v>8.366</v>
      </c>
      <c r="H90" s="37">
        <v>9.4</v>
      </c>
      <c r="I90" s="37">
        <v>9.35</v>
      </c>
      <c r="J90" s="37"/>
      <c r="K90" s="37">
        <v>8.6</v>
      </c>
      <c r="L90" s="42">
        <f t="shared" si="16"/>
        <v>44.982</v>
      </c>
      <c r="M90" s="40"/>
      <c r="N90" s="41"/>
      <c r="O90" s="178"/>
    </row>
    <row r="91" spans="1:15" ht="10.5" customHeight="1">
      <c r="A91" s="170"/>
      <c r="B91" s="172"/>
      <c r="C91" s="174"/>
      <c r="D91" s="183"/>
      <c r="E91" s="114" t="s">
        <v>14</v>
      </c>
      <c r="F91" s="115">
        <v>14.366</v>
      </c>
      <c r="G91" s="115">
        <v>13.366</v>
      </c>
      <c r="H91" s="115">
        <v>13.633</v>
      </c>
      <c r="I91" s="115">
        <v>14.233</v>
      </c>
      <c r="J91" s="115">
        <v>13.666</v>
      </c>
      <c r="K91" s="115">
        <v>13.333</v>
      </c>
      <c r="L91" s="116">
        <f t="shared" si="16"/>
        <v>82.597</v>
      </c>
      <c r="M91" s="40"/>
      <c r="N91" s="41"/>
      <c r="O91" s="178"/>
    </row>
    <row r="92" spans="1:15" ht="10.5" customHeight="1">
      <c r="A92" s="169">
        <v>244</v>
      </c>
      <c r="B92" s="171" t="s">
        <v>107</v>
      </c>
      <c r="C92" s="173"/>
      <c r="D92" s="182" t="s">
        <v>27</v>
      </c>
      <c r="E92" s="26" t="s">
        <v>13</v>
      </c>
      <c r="F92" s="37"/>
      <c r="G92" s="37"/>
      <c r="H92" s="37"/>
      <c r="I92" s="37">
        <v>9.066</v>
      </c>
      <c r="J92" s="37">
        <v>7.166</v>
      </c>
      <c r="K92" s="37"/>
      <c r="L92" s="42">
        <f t="shared" si="16"/>
        <v>16.232</v>
      </c>
      <c r="M92" s="40"/>
      <c r="N92" s="41"/>
      <c r="O92" s="178"/>
    </row>
    <row r="93" spans="1:15" ht="10.5" customHeight="1">
      <c r="A93" s="170"/>
      <c r="B93" s="172"/>
      <c r="C93" s="174"/>
      <c r="D93" s="183"/>
      <c r="E93" s="114" t="s">
        <v>14</v>
      </c>
      <c r="F93" s="115">
        <v>13</v>
      </c>
      <c r="G93" s="115">
        <v>13.3</v>
      </c>
      <c r="H93" s="115">
        <v>12.5</v>
      </c>
      <c r="I93" s="115"/>
      <c r="J93" s="115">
        <v>12.433</v>
      </c>
      <c r="K93" s="115">
        <v>12.7</v>
      </c>
      <c r="L93" s="116">
        <f t="shared" si="16"/>
        <v>63.93299999999999</v>
      </c>
      <c r="M93" s="40"/>
      <c r="N93" s="41"/>
      <c r="O93" s="178"/>
    </row>
    <row r="94" spans="1:15" ht="10.5" customHeight="1">
      <c r="A94" s="169">
        <v>245</v>
      </c>
      <c r="B94" s="171" t="s">
        <v>108</v>
      </c>
      <c r="C94" s="173"/>
      <c r="D94" s="182" t="s">
        <v>27</v>
      </c>
      <c r="E94" s="26" t="s">
        <v>13</v>
      </c>
      <c r="F94" s="37">
        <v>8.333</v>
      </c>
      <c r="G94" s="37">
        <v>8.933</v>
      </c>
      <c r="H94" s="37">
        <v>8.366</v>
      </c>
      <c r="I94" s="37"/>
      <c r="J94" s="37">
        <v>8.066</v>
      </c>
      <c r="K94" s="37">
        <v>8.366</v>
      </c>
      <c r="L94" s="42">
        <f t="shared" si="16"/>
        <v>42.064</v>
      </c>
      <c r="M94" s="40"/>
      <c r="N94" s="41"/>
      <c r="O94" s="178"/>
    </row>
    <row r="95" spans="1:15" ht="10.5" customHeight="1">
      <c r="A95" s="170"/>
      <c r="B95" s="172"/>
      <c r="C95" s="174"/>
      <c r="D95" s="183"/>
      <c r="E95" s="114" t="s">
        <v>14</v>
      </c>
      <c r="F95" s="115">
        <v>13.333</v>
      </c>
      <c r="G95" s="115">
        <v>13.633</v>
      </c>
      <c r="H95" s="115">
        <v>12.6</v>
      </c>
      <c r="I95" s="115">
        <v>12.333</v>
      </c>
      <c r="J95" s="115">
        <v>13.166</v>
      </c>
      <c r="K95" s="115"/>
      <c r="L95" s="116">
        <f t="shared" si="16"/>
        <v>65.065</v>
      </c>
      <c r="M95" s="40"/>
      <c r="N95" s="41"/>
      <c r="O95" s="178"/>
    </row>
    <row r="96" spans="1:15" ht="10.5" customHeight="1">
      <c r="A96" s="23"/>
      <c r="B96" s="197" t="s">
        <v>3</v>
      </c>
      <c r="C96" s="197"/>
      <c r="D96" s="197"/>
      <c r="E96" s="26" t="s">
        <v>13</v>
      </c>
      <c r="F96" s="42">
        <f aca="true" t="shared" si="17" ref="F96:L96">F84+F86+F88+F90+F92+F94</f>
        <v>54.865</v>
      </c>
      <c r="G96" s="42">
        <f t="shared" si="17"/>
        <v>56.399</v>
      </c>
      <c r="H96" s="42">
        <f t="shared" si="17"/>
        <v>55.366</v>
      </c>
      <c r="I96" s="42">
        <f t="shared" si="17"/>
        <v>58.682</v>
      </c>
      <c r="J96" s="42">
        <f t="shared" si="17"/>
        <v>51.298</v>
      </c>
      <c r="K96" s="42">
        <f t="shared" si="17"/>
        <v>53.532000000000004</v>
      </c>
      <c r="L96" s="42">
        <f t="shared" si="17"/>
        <v>330.142</v>
      </c>
      <c r="M96" s="40"/>
      <c r="N96" s="41"/>
      <c r="O96" s="178"/>
    </row>
    <row r="97" spans="1:15" ht="10.5" customHeight="1">
      <c r="A97" s="25"/>
      <c r="B97" s="168"/>
      <c r="C97" s="168"/>
      <c r="D97" s="168"/>
      <c r="E97" s="114" t="s">
        <v>14</v>
      </c>
      <c r="F97" s="116">
        <f aca="true" t="shared" si="18" ref="F97:L97">SUM(F85+F87+F89+F91+F93+F95)</f>
        <v>66.731</v>
      </c>
      <c r="G97" s="116">
        <f t="shared" si="18"/>
        <v>66.365</v>
      </c>
      <c r="H97" s="116">
        <f t="shared" si="18"/>
        <v>64.43199999999999</v>
      </c>
      <c r="I97" s="116">
        <f t="shared" si="18"/>
        <v>65.132</v>
      </c>
      <c r="J97" s="116">
        <f t="shared" si="18"/>
        <v>64.59700000000001</v>
      </c>
      <c r="K97" s="116">
        <f t="shared" si="18"/>
        <v>64.965</v>
      </c>
      <c r="L97" s="116">
        <f t="shared" si="18"/>
        <v>392.222</v>
      </c>
      <c r="M97" s="40"/>
      <c r="N97" s="41"/>
      <c r="O97" s="178"/>
    </row>
    <row r="98" spans="1:15" ht="10.5" customHeight="1">
      <c r="A98" s="24"/>
      <c r="B98" s="198"/>
      <c r="C98" s="198"/>
      <c r="D98" s="198"/>
      <c r="E98" s="27" t="s">
        <v>0</v>
      </c>
      <c r="F98" s="42">
        <f aca="true" t="shared" si="19" ref="F98:L98">SUM(F96+F97)</f>
        <v>121.596</v>
      </c>
      <c r="G98" s="42">
        <f t="shared" si="19"/>
        <v>122.764</v>
      </c>
      <c r="H98" s="42">
        <f t="shared" si="19"/>
        <v>119.79799999999999</v>
      </c>
      <c r="I98" s="42">
        <f t="shared" si="19"/>
        <v>123.81400000000001</v>
      </c>
      <c r="J98" s="42">
        <f t="shared" si="19"/>
        <v>115.89500000000001</v>
      </c>
      <c r="K98" s="42">
        <f t="shared" si="19"/>
        <v>118.49700000000001</v>
      </c>
      <c r="L98" s="28">
        <f t="shared" si="19"/>
        <v>722.364</v>
      </c>
      <c r="M98" s="43">
        <v>0</v>
      </c>
      <c r="N98" s="29">
        <f>L98-M98</f>
        <v>722.364</v>
      </c>
      <c r="O98" s="179"/>
    </row>
    <row r="99" ht="12" customHeight="1"/>
    <row r="100" spans="1:15" ht="10.5" customHeight="1">
      <c r="A100" s="199" t="s">
        <v>24</v>
      </c>
      <c r="B100" s="184" t="s">
        <v>81</v>
      </c>
      <c r="C100" s="186" t="s">
        <v>22</v>
      </c>
      <c r="D100" s="186" t="s">
        <v>23</v>
      </c>
      <c r="E100" s="80"/>
      <c r="F100" s="6"/>
      <c r="G100" s="6"/>
      <c r="H100" s="6"/>
      <c r="I100" s="6"/>
      <c r="J100" s="6"/>
      <c r="K100" s="6"/>
      <c r="L100" s="180" t="s">
        <v>2</v>
      </c>
      <c r="M100" s="193" t="s">
        <v>15</v>
      </c>
      <c r="N100" s="188" t="s">
        <v>25</v>
      </c>
      <c r="O100" s="162" t="s">
        <v>12</v>
      </c>
    </row>
    <row r="101" spans="1:15" ht="10.5" customHeight="1">
      <c r="A101" s="200"/>
      <c r="B101" s="185"/>
      <c r="C101" s="187"/>
      <c r="D101" s="187"/>
      <c r="E101" s="81"/>
      <c r="F101" s="8"/>
      <c r="G101" s="8"/>
      <c r="H101" s="8"/>
      <c r="I101" s="8"/>
      <c r="J101" s="8"/>
      <c r="K101" s="9"/>
      <c r="L101" s="181"/>
      <c r="M101" s="194"/>
      <c r="N101" s="189"/>
      <c r="O101" s="163"/>
    </row>
    <row r="102" spans="1:15" ht="10.5" customHeight="1">
      <c r="A102" s="169">
        <v>246</v>
      </c>
      <c r="B102" s="171" t="s">
        <v>86</v>
      </c>
      <c r="C102" s="173"/>
      <c r="D102" s="175" t="s">
        <v>26</v>
      </c>
      <c r="E102" s="26" t="s">
        <v>13</v>
      </c>
      <c r="F102" s="37">
        <v>12.033</v>
      </c>
      <c r="G102" s="37">
        <v>8.233</v>
      </c>
      <c r="H102" s="37">
        <v>11.033</v>
      </c>
      <c r="I102" s="37">
        <v>11.433</v>
      </c>
      <c r="J102" s="37">
        <v>11.233</v>
      </c>
      <c r="K102" s="37">
        <v>10.5</v>
      </c>
      <c r="L102" s="42">
        <f aca="true" t="shared" si="20" ref="L102:L113">SUM(F102+G102+H102+I102+J102+K102)</f>
        <v>64.465</v>
      </c>
      <c r="M102" s="38"/>
      <c r="N102" s="39"/>
      <c r="O102" s="177">
        <v>6</v>
      </c>
    </row>
    <row r="103" spans="1:15" ht="10.5" customHeight="1">
      <c r="A103" s="170"/>
      <c r="B103" s="172"/>
      <c r="C103" s="174"/>
      <c r="D103" s="176"/>
      <c r="E103" s="114" t="s">
        <v>14</v>
      </c>
      <c r="F103" s="115">
        <v>12.7</v>
      </c>
      <c r="G103" s="115"/>
      <c r="H103" s="115"/>
      <c r="I103" s="115">
        <v>11.4</v>
      </c>
      <c r="J103" s="115"/>
      <c r="K103" s="115">
        <v>11.833</v>
      </c>
      <c r="L103" s="116">
        <f t="shared" si="20"/>
        <v>35.933</v>
      </c>
      <c r="M103" s="40"/>
      <c r="N103" s="41"/>
      <c r="O103" s="178"/>
    </row>
    <row r="104" spans="1:15" ht="10.5" customHeight="1">
      <c r="A104" s="169">
        <v>247</v>
      </c>
      <c r="B104" s="171" t="s">
        <v>87</v>
      </c>
      <c r="C104" s="173"/>
      <c r="D104" s="175" t="s">
        <v>26</v>
      </c>
      <c r="E104" s="26" t="s">
        <v>13</v>
      </c>
      <c r="F104" s="37">
        <v>12.1</v>
      </c>
      <c r="G104" s="37">
        <v>11.4</v>
      </c>
      <c r="H104" s="37">
        <v>12.2</v>
      </c>
      <c r="I104" s="37">
        <v>12.933</v>
      </c>
      <c r="J104" s="37">
        <v>12.166</v>
      </c>
      <c r="K104" s="37">
        <v>11.566</v>
      </c>
      <c r="L104" s="42">
        <f t="shared" si="20"/>
        <v>72.36500000000001</v>
      </c>
      <c r="M104" s="40"/>
      <c r="N104" s="41"/>
      <c r="O104" s="178"/>
    </row>
    <row r="105" spans="1:15" ht="10.5" customHeight="1">
      <c r="A105" s="170"/>
      <c r="B105" s="172"/>
      <c r="C105" s="174"/>
      <c r="D105" s="176"/>
      <c r="E105" s="114" t="s">
        <v>14</v>
      </c>
      <c r="F105" s="115">
        <v>12.6</v>
      </c>
      <c r="G105" s="115">
        <v>12.233</v>
      </c>
      <c r="H105" s="115">
        <v>11.833</v>
      </c>
      <c r="I105" s="115">
        <v>13.2</v>
      </c>
      <c r="J105" s="115">
        <v>12.066</v>
      </c>
      <c r="K105" s="115">
        <v>11.733</v>
      </c>
      <c r="L105" s="116">
        <f t="shared" si="20"/>
        <v>73.665</v>
      </c>
      <c r="M105" s="40"/>
      <c r="N105" s="41"/>
      <c r="O105" s="178"/>
    </row>
    <row r="106" spans="1:15" ht="10.5" customHeight="1">
      <c r="A106" s="169">
        <v>248</v>
      </c>
      <c r="B106" s="171" t="s">
        <v>88</v>
      </c>
      <c r="C106" s="173"/>
      <c r="D106" s="175" t="s">
        <v>26</v>
      </c>
      <c r="E106" s="26" t="s">
        <v>13</v>
      </c>
      <c r="F106" s="37">
        <v>12.4</v>
      </c>
      <c r="G106" s="37">
        <v>11.4</v>
      </c>
      <c r="H106" s="37">
        <v>12.066</v>
      </c>
      <c r="I106" s="37">
        <v>12.1</v>
      </c>
      <c r="J106" s="37">
        <v>12.066</v>
      </c>
      <c r="K106" s="37">
        <v>9.3</v>
      </c>
      <c r="L106" s="42">
        <f t="shared" si="20"/>
        <v>69.33200000000001</v>
      </c>
      <c r="M106" s="40"/>
      <c r="N106" s="41"/>
      <c r="O106" s="178"/>
    </row>
    <row r="107" spans="1:15" ht="10.5" customHeight="1">
      <c r="A107" s="170"/>
      <c r="B107" s="172"/>
      <c r="C107" s="174"/>
      <c r="D107" s="176"/>
      <c r="E107" s="114" t="s">
        <v>14</v>
      </c>
      <c r="F107" s="115">
        <v>13.066</v>
      </c>
      <c r="G107" s="115">
        <v>11.966</v>
      </c>
      <c r="H107" s="115">
        <v>12.6</v>
      </c>
      <c r="I107" s="115">
        <v>12.2</v>
      </c>
      <c r="J107" s="115">
        <v>12.433</v>
      </c>
      <c r="K107" s="115"/>
      <c r="L107" s="116">
        <f t="shared" si="20"/>
        <v>62.26499999999999</v>
      </c>
      <c r="M107" s="40"/>
      <c r="N107" s="41"/>
      <c r="O107" s="178"/>
    </row>
    <row r="108" spans="1:15" ht="10.5" customHeight="1">
      <c r="A108" s="169">
        <v>249</v>
      </c>
      <c r="B108" s="171" t="s">
        <v>109</v>
      </c>
      <c r="C108" s="173"/>
      <c r="D108" s="182" t="s">
        <v>27</v>
      </c>
      <c r="E108" s="26" t="s">
        <v>13</v>
      </c>
      <c r="F108" s="37">
        <v>7.6</v>
      </c>
      <c r="G108" s="37">
        <v>9.033</v>
      </c>
      <c r="H108" s="37">
        <v>8.3</v>
      </c>
      <c r="I108" s="37"/>
      <c r="J108" s="37">
        <v>7.866</v>
      </c>
      <c r="K108" s="37">
        <v>8.2</v>
      </c>
      <c r="L108" s="42">
        <f t="shared" si="20"/>
        <v>40.998999999999995</v>
      </c>
      <c r="M108" s="40"/>
      <c r="N108" s="41"/>
      <c r="O108" s="178"/>
    </row>
    <row r="109" spans="1:15" ht="10.5" customHeight="1">
      <c r="A109" s="170"/>
      <c r="B109" s="172"/>
      <c r="C109" s="174"/>
      <c r="D109" s="183"/>
      <c r="E109" s="114" t="s">
        <v>14</v>
      </c>
      <c r="F109" s="115"/>
      <c r="G109" s="115">
        <v>14.3</v>
      </c>
      <c r="H109" s="115">
        <v>11.6</v>
      </c>
      <c r="I109" s="115"/>
      <c r="J109" s="115">
        <v>12.566</v>
      </c>
      <c r="K109" s="115">
        <v>11.833</v>
      </c>
      <c r="L109" s="116">
        <f t="shared" si="20"/>
        <v>50.299</v>
      </c>
      <c r="M109" s="40"/>
      <c r="N109" s="41"/>
      <c r="O109" s="178"/>
    </row>
    <row r="110" spans="1:15" ht="10.5" customHeight="1">
      <c r="A110" s="169">
        <v>250</v>
      </c>
      <c r="B110" s="171" t="s">
        <v>110</v>
      </c>
      <c r="C110" s="173"/>
      <c r="D110" s="182" t="s">
        <v>27</v>
      </c>
      <c r="E110" s="26" t="s">
        <v>13</v>
      </c>
      <c r="F110" s="37"/>
      <c r="G110" s="37">
        <v>8</v>
      </c>
      <c r="H110" s="37">
        <v>9.1</v>
      </c>
      <c r="I110" s="37">
        <v>8.583</v>
      </c>
      <c r="J110" s="37">
        <v>8</v>
      </c>
      <c r="K110" s="37">
        <v>8.166</v>
      </c>
      <c r="L110" s="42">
        <f t="shared" si="20"/>
        <v>41.849000000000004</v>
      </c>
      <c r="M110" s="40"/>
      <c r="N110" s="41"/>
      <c r="O110" s="178"/>
    </row>
    <row r="111" spans="1:15" ht="10.5" customHeight="1">
      <c r="A111" s="170"/>
      <c r="B111" s="172"/>
      <c r="C111" s="174"/>
      <c r="D111" s="183"/>
      <c r="E111" s="114" t="s">
        <v>14</v>
      </c>
      <c r="F111" s="115">
        <v>12.7</v>
      </c>
      <c r="G111" s="115">
        <v>11.033</v>
      </c>
      <c r="H111" s="115">
        <v>13.9</v>
      </c>
      <c r="I111" s="115">
        <v>12.266</v>
      </c>
      <c r="J111" s="115">
        <v>12.466</v>
      </c>
      <c r="K111" s="115">
        <v>12.8</v>
      </c>
      <c r="L111" s="116">
        <f t="shared" si="20"/>
        <v>75.16499999999999</v>
      </c>
      <c r="M111" s="40"/>
      <c r="N111" s="41"/>
      <c r="O111" s="178"/>
    </row>
    <row r="112" spans="1:15" ht="10.5" customHeight="1">
      <c r="A112" s="169">
        <v>251</v>
      </c>
      <c r="B112" s="171" t="s">
        <v>111</v>
      </c>
      <c r="C112" s="173"/>
      <c r="D112" s="182" t="s">
        <v>27</v>
      </c>
      <c r="E112" s="26" t="s">
        <v>13</v>
      </c>
      <c r="F112" s="37">
        <v>7.733</v>
      </c>
      <c r="G112" s="37"/>
      <c r="H112" s="37"/>
      <c r="I112" s="37">
        <v>8.583</v>
      </c>
      <c r="J112" s="37"/>
      <c r="K112" s="37"/>
      <c r="L112" s="42">
        <f t="shared" si="20"/>
        <v>16.316</v>
      </c>
      <c r="M112" s="40"/>
      <c r="N112" s="41"/>
      <c r="O112" s="178"/>
    </row>
    <row r="113" spans="1:15" ht="10.5" customHeight="1">
      <c r="A113" s="170"/>
      <c r="B113" s="172"/>
      <c r="C113" s="174"/>
      <c r="D113" s="183"/>
      <c r="E113" s="114" t="s">
        <v>14</v>
      </c>
      <c r="F113" s="115">
        <v>12.433</v>
      </c>
      <c r="G113" s="115">
        <v>12.8</v>
      </c>
      <c r="H113" s="115">
        <v>11.666</v>
      </c>
      <c r="I113" s="115">
        <v>11.7</v>
      </c>
      <c r="J113" s="115">
        <v>12.366</v>
      </c>
      <c r="K113" s="115">
        <v>11.466</v>
      </c>
      <c r="L113" s="116">
        <f t="shared" si="20"/>
        <v>72.431</v>
      </c>
      <c r="M113" s="40"/>
      <c r="N113" s="41"/>
      <c r="O113" s="178"/>
    </row>
    <row r="114" spans="1:15" ht="10.5" customHeight="1">
      <c r="A114" s="23"/>
      <c r="B114" s="197" t="s">
        <v>3</v>
      </c>
      <c r="C114" s="197"/>
      <c r="D114" s="197"/>
      <c r="E114" s="26" t="s">
        <v>13</v>
      </c>
      <c r="F114" s="42">
        <f aca="true" t="shared" si="21" ref="F114:L114">F102+F104+F106+F108+F110+F112</f>
        <v>51.866</v>
      </c>
      <c r="G114" s="42">
        <f t="shared" si="21"/>
        <v>48.066</v>
      </c>
      <c r="H114" s="42">
        <f t="shared" si="21"/>
        <v>52.699000000000005</v>
      </c>
      <c r="I114" s="42">
        <f t="shared" si="21"/>
        <v>53.632</v>
      </c>
      <c r="J114" s="42">
        <f t="shared" si="21"/>
        <v>51.331</v>
      </c>
      <c r="K114" s="42">
        <f t="shared" si="21"/>
        <v>47.732</v>
      </c>
      <c r="L114" s="42">
        <f t="shared" si="21"/>
        <v>305.326</v>
      </c>
      <c r="M114" s="40"/>
      <c r="N114" s="41"/>
      <c r="O114" s="178"/>
    </row>
    <row r="115" spans="1:15" ht="10.5" customHeight="1">
      <c r="A115" s="25"/>
      <c r="B115" s="168"/>
      <c r="C115" s="168"/>
      <c r="D115" s="168"/>
      <c r="E115" s="114" t="s">
        <v>14</v>
      </c>
      <c r="F115" s="116">
        <f aca="true" t="shared" si="22" ref="F115:L115">SUM(F103+F105+F107+F109+F111+F113)</f>
        <v>63.499</v>
      </c>
      <c r="G115" s="116">
        <f t="shared" si="22"/>
        <v>62.331999999999994</v>
      </c>
      <c r="H115" s="116">
        <f t="shared" si="22"/>
        <v>61.599000000000004</v>
      </c>
      <c r="I115" s="116">
        <f t="shared" si="22"/>
        <v>60.76599999999999</v>
      </c>
      <c r="J115" s="116">
        <f t="shared" si="22"/>
        <v>61.897000000000006</v>
      </c>
      <c r="K115" s="116">
        <f t="shared" si="22"/>
        <v>59.665</v>
      </c>
      <c r="L115" s="116">
        <f t="shared" si="22"/>
        <v>369.758</v>
      </c>
      <c r="M115" s="40"/>
      <c r="N115" s="41"/>
      <c r="O115" s="178"/>
    </row>
    <row r="116" spans="1:15" ht="10.5" customHeight="1">
      <c r="A116" s="24"/>
      <c r="B116" s="198"/>
      <c r="C116" s="198"/>
      <c r="D116" s="198"/>
      <c r="E116" s="27" t="s">
        <v>0</v>
      </c>
      <c r="F116" s="42">
        <f aca="true" t="shared" si="23" ref="F116:L116">SUM(F114+F115)</f>
        <v>115.36500000000001</v>
      </c>
      <c r="G116" s="42">
        <f t="shared" si="23"/>
        <v>110.398</v>
      </c>
      <c r="H116" s="42">
        <f t="shared" si="23"/>
        <v>114.298</v>
      </c>
      <c r="I116" s="42">
        <f t="shared" si="23"/>
        <v>114.398</v>
      </c>
      <c r="J116" s="42">
        <f t="shared" si="23"/>
        <v>113.22800000000001</v>
      </c>
      <c r="K116" s="42">
        <f t="shared" si="23"/>
        <v>107.39699999999999</v>
      </c>
      <c r="L116" s="28">
        <f t="shared" si="23"/>
        <v>675.0840000000001</v>
      </c>
      <c r="M116" s="43">
        <v>0</v>
      </c>
      <c r="N116" s="29">
        <f>L116-M116</f>
        <v>675.0840000000001</v>
      </c>
      <c r="O116" s="179"/>
    </row>
    <row r="117" ht="10.5" customHeight="1"/>
    <row r="118" spans="1:15" ht="10.5" customHeight="1">
      <c r="A118" s="199" t="s">
        <v>24</v>
      </c>
      <c r="B118" s="184" t="s">
        <v>29</v>
      </c>
      <c r="C118" s="186" t="s">
        <v>22</v>
      </c>
      <c r="D118" s="186" t="s">
        <v>23</v>
      </c>
      <c r="E118" s="80"/>
      <c r="F118" s="6"/>
      <c r="G118" s="6"/>
      <c r="H118" s="6"/>
      <c r="I118" s="6"/>
      <c r="J118" s="6"/>
      <c r="K118" s="6"/>
      <c r="L118" s="180" t="s">
        <v>2</v>
      </c>
      <c r="M118" s="193" t="s">
        <v>15</v>
      </c>
      <c r="N118" s="188" t="s">
        <v>25</v>
      </c>
      <c r="O118" s="162" t="s">
        <v>12</v>
      </c>
    </row>
    <row r="119" spans="1:15" ht="10.5" customHeight="1">
      <c r="A119" s="200"/>
      <c r="B119" s="185"/>
      <c r="C119" s="187"/>
      <c r="D119" s="187"/>
      <c r="E119" s="81"/>
      <c r="F119" s="8"/>
      <c r="G119" s="8"/>
      <c r="H119" s="8"/>
      <c r="I119" s="8"/>
      <c r="J119" s="8"/>
      <c r="K119" s="9"/>
      <c r="L119" s="181"/>
      <c r="M119" s="194"/>
      <c r="N119" s="189"/>
      <c r="O119" s="163"/>
    </row>
    <row r="120" spans="1:15" ht="10.5" customHeight="1">
      <c r="A120" s="169">
        <v>264</v>
      </c>
      <c r="B120" s="171" t="s">
        <v>118</v>
      </c>
      <c r="C120" s="173"/>
      <c r="D120" s="175" t="s">
        <v>26</v>
      </c>
      <c r="E120" s="26" t="s">
        <v>13</v>
      </c>
      <c r="F120" s="37">
        <v>11.766</v>
      </c>
      <c r="G120" s="37">
        <v>13.066</v>
      </c>
      <c r="H120" s="37">
        <v>11.733</v>
      </c>
      <c r="I120" s="37">
        <v>12.9</v>
      </c>
      <c r="J120" s="37">
        <v>11.833</v>
      </c>
      <c r="K120" s="37">
        <v>12.566</v>
      </c>
      <c r="L120" s="42">
        <f aca="true" t="shared" si="24" ref="L120:L129">SUM(F120+G120+H120+I120+J120+K120)</f>
        <v>73.86399999999999</v>
      </c>
      <c r="M120" s="38"/>
      <c r="N120" s="39"/>
      <c r="O120" s="177">
        <v>7</v>
      </c>
    </row>
    <row r="121" spans="1:15" ht="10.5" customHeight="1">
      <c r="A121" s="170"/>
      <c r="B121" s="172"/>
      <c r="C121" s="174"/>
      <c r="D121" s="176"/>
      <c r="E121" s="114" t="s">
        <v>14</v>
      </c>
      <c r="F121" s="115">
        <v>12.5</v>
      </c>
      <c r="G121" s="115">
        <v>13.2</v>
      </c>
      <c r="H121" s="115">
        <v>10.7</v>
      </c>
      <c r="I121" s="115">
        <v>13.333</v>
      </c>
      <c r="J121" s="115">
        <v>12.1</v>
      </c>
      <c r="K121" s="115">
        <v>12.666</v>
      </c>
      <c r="L121" s="116">
        <f t="shared" si="24"/>
        <v>74.499</v>
      </c>
      <c r="M121" s="40"/>
      <c r="N121" s="41"/>
      <c r="O121" s="178"/>
    </row>
    <row r="122" spans="1:15" ht="10.5" customHeight="1">
      <c r="A122" s="169">
        <v>265</v>
      </c>
      <c r="B122" s="171" t="s">
        <v>119</v>
      </c>
      <c r="C122" s="173"/>
      <c r="D122" s="175" t="s">
        <v>26</v>
      </c>
      <c r="E122" s="26" t="s">
        <v>13</v>
      </c>
      <c r="F122" s="37">
        <v>11.733</v>
      </c>
      <c r="G122" s="37">
        <v>13.566</v>
      </c>
      <c r="H122" s="37">
        <v>13.133</v>
      </c>
      <c r="I122" s="37">
        <v>12.9</v>
      </c>
      <c r="J122" s="37">
        <v>12.166</v>
      </c>
      <c r="K122" s="37">
        <v>12.233</v>
      </c>
      <c r="L122" s="42">
        <f t="shared" si="24"/>
        <v>75.73100000000001</v>
      </c>
      <c r="M122" s="40"/>
      <c r="N122" s="41"/>
      <c r="O122" s="178"/>
    </row>
    <row r="123" spans="1:15" ht="10.5" customHeight="1">
      <c r="A123" s="170"/>
      <c r="B123" s="172"/>
      <c r="C123" s="174"/>
      <c r="D123" s="176"/>
      <c r="E123" s="114" t="s">
        <v>14</v>
      </c>
      <c r="F123" s="115">
        <v>9.8</v>
      </c>
      <c r="G123" s="115">
        <v>9.766</v>
      </c>
      <c r="H123" s="115">
        <v>11.2</v>
      </c>
      <c r="I123" s="115">
        <v>12.2</v>
      </c>
      <c r="J123" s="115">
        <v>10.3</v>
      </c>
      <c r="K123" s="115">
        <v>10.8</v>
      </c>
      <c r="L123" s="116">
        <f t="shared" si="24"/>
        <v>64.066</v>
      </c>
      <c r="M123" s="40"/>
      <c r="N123" s="41"/>
      <c r="O123" s="178"/>
    </row>
    <row r="124" spans="1:15" ht="10.5" customHeight="1">
      <c r="A124" s="169">
        <v>237</v>
      </c>
      <c r="B124" s="171" t="s">
        <v>159</v>
      </c>
      <c r="C124" s="173"/>
      <c r="D124" s="175" t="s">
        <v>27</v>
      </c>
      <c r="E124" s="26" t="s">
        <v>13</v>
      </c>
      <c r="F124" s="37">
        <v>8.733</v>
      </c>
      <c r="G124" s="37">
        <v>5</v>
      </c>
      <c r="H124" s="37"/>
      <c r="I124" s="37">
        <v>8.8</v>
      </c>
      <c r="J124" s="37"/>
      <c r="K124" s="37"/>
      <c r="L124" s="42">
        <f t="shared" si="24"/>
        <v>22.533</v>
      </c>
      <c r="M124" s="40"/>
      <c r="N124" s="41"/>
      <c r="O124" s="178"/>
    </row>
    <row r="125" spans="1:15" ht="10.5" customHeight="1">
      <c r="A125" s="170"/>
      <c r="B125" s="172"/>
      <c r="C125" s="174"/>
      <c r="D125" s="176"/>
      <c r="E125" s="114" t="s">
        <v>14</v>
      </c>
      <c r="F125" s="115">
        <v>11.2</v>
      </c>
      <c r="G125" s="115">
        <v>12.366</v>
      </c>
      <c r="H125" s="115"/>
      <c r="I125" s="115">
        <v>13.266</v>
      </c>
      <c r="J125" s="115"/>
      <c r="K125" s="115"/>
      <c r="L125" s="116">
        <f t="shared" si="24"/>
        <v>36.832</v>
      </c>
      <c r="M125" s="40"/>
      <c r="N125" s="41"/>
      <c r="O125" s="178"/>
    </row>
    <row r="126" spans="1:15" ht="10.5" customHeight="1">
      <c r="A126" s="169">
        <v>267</v>
      </c>
      <c r="B126" s="171" t="s">
        <v>140</v>
      </c>
      <c r="C126" s="173"/>
      <c r="D126" s="182" t="s">
        <v>27</v>
      </c>
      <c r="E126" s="26" t="s">
        <v>13</v>
      </c>
      <c r="F126" s="37">
        <v>8.766</v>
      </c>
      <c r="G126" s="37">
        <v>9.2</v>
      </c>
      <c r="H126" s="37">
        <v>8.933</v>
      </c>
      <c r="I126" s="37">
        <v>8.717</v>
      </c>
      <c r="J126" s="37">
        <v>6.3</v>
      </c>
      <c r="K126" s="37">
        <v>8.7</v>
      </c>
      <c r="L126" s="42">
        <f t="shared" si="24"/>
        <v>50.616</v>
      </c>
      <c r="M126" s="40"/>
      <c r="N126" s="41"/>
      <c r="O126" s="178"/>
    </row>
    <row r="127" spans="1:15" ht="10.5" customHeight="1">
      <c r="A127" s="170"/>
      <c r="B127" s="172"/>
      <c r="C127" s="174"/>
      <c r="D127" s="183"/>
      <c r="E127" s="114" t="s">
        <v>14</v>
      </c>
      <c r="F127" s="115">
        <v>13.5</v>
      </c>
      <c r="G127" s="115">
        <v>13.3</v>
      </c>
      <c r="H127" s="115">
        <v>13.466</v>
      </c>
      <c r="I127" s="115">
        <v>14.033</v>
      </c>
      <c r="J127" s="115">
        <v>12.9</v>
      </c>
      <c r="K127" s="115">
        <v>8.933</v>
      </c>
      <c r="L127" s="116">
        <f t="shared" si="24"/>
        <v>76.132</v>
      </c>
      <c r="M127" s="40"/>
      <c r="N127" s="41"/>
      <c r="O127" s="178"/>
    </row>
    <row r="128" spans="1:15" ht="10.5" customHeight="1">
      <c r="A128" s="169">
        <v>268</v>
      </c>
      <c r="B128" s="171" t="s">
        <v>141</v>
      </c>
      <c r="C128" s="173"/>
      <c r="D128" s="182" t="s">
        <v>27</v>
      </c>
      <c r="E128" s="26" t="s">
        <v>13</v>
      </c>
      <c r="F128" s="37">
        <v>8.133</v>
      </c>
      <c r="G128" s="37">
        <v>4.3</v>
      </c>
      <c r="H128" s="37">
        <v>8.433</v>
      </c>
      <c r="I128" s="37">
        <v>8.567</v>
      </c>
      <c r="J128" s="37">
        <v>8.433</v>
      </c>
      <c r="K128" s="37">
        <v>4.666</v>
      </c>
      <c r="L128" s="42">
        <f t="shared" si="24"/>
        <v>42.532</v>
      </c>
      <c r="M128" s="40"/>
      <c r="N128" s="41"/>
      <c r="O128" s="178"/>
    </row>
    <row r="129" spans="1:15" ht="10.5" customHeight="1">
      <c r="A129" s="170"/>
      <c r="B129" s="172"/>
      <c r="C129" s="174"/>
      <c r="D129" s="183"/>
      <c r="E129" s="114" t="s">
        <v>14</v>
      </c>
      <c r="F129" s="115">
        <v>12.266</v>
      </c>
      <c r="G129" s="115">
        <v>11.533</v>
      </c>
      <c r="H129" s="115">
        <v>12.533</v>
      </c>
      <c r="I129" s="115">
        <v>14.1</v>
      </c>
      <c r="J129" s="115">
        <v>12.866</v>
      </c>
      <c r="K129" s="115">
        <v>12.8</v>
      </c>
      <c r="L129" s="116">
        <f t="shared" si="24"/>
        <v>76.098</v>
      </c>
      <c r="M129" s="40"/>
      <c r="N129" s="41"/>
      <c r="O129" s="178"/>
    </row>
    <row r="130" spans="1:15" ht="10.5" customHeight="1">
      <c r="A130" s="23"/>
      <c r="B130" s="197" t="s">
        <v>3</v>
      </c>
      <c r="C130" s="197"/>
      <c r="D130" s="197"/>
      <c r="E130" s="26" t="s">
        <v>13</v>
      </c>
      <c r="F130" s="42">
        <f aca="true" t="shared" si="25" ref="F130:L130">F120+F122+F124+F126+F128</f>
        <v>49.131</v>
      </c>
      <c r="G130" s="42">
        <f t="shared" si="25"/>
        <v>45.132</v>
      </c>
      <c r="H130" s="42">
        <f t="shared" si="25"/>
        <v>42.232</v>
      </c>
      <c r="I130" s="42">
        <f t="shared" si="25"/>
        <v>51.884</v>
      </c>
      <c r="J130" s="42">
        <f t="shared" si="25"/>
        <v>38.732</v>
      </c>
      <c r="K130" s="42">
        <f t="shared" si="25"/>
        <v>38.16499999999999</v>
      </c>
      <c r="L130" s="42">
        <f t="shared" si="25"/>
        <v>265.27599999999995</v>
      </c>
      <c r="M130" s="40"/>
      <c r="N130" s="41"/>
      <c r="O130" s="178"/>
    </row>
    <row r="131" spans="1:15" ht="10.5" customHeight="1">
      <c r="A131" s="25"/>
      <c r="B131" s="168"/>
      <c r="C131" s="168"/>
      <c r="D131" s="168"/>
      <c r="E131" s="114" t="s">
        <v>14</v>
      </c>
      <c r="F131" s="116">
        <f>SUM(F121+F123+F125+F127+F129)</f>
        <v>59.266</v>
      </c>
      <c r="G131" s="116">
        <f>SUM(G121+G123+G125+G127+G129)</f>
        <v>60.165000000000006</v>
      </c>
      <c r="H131" s="116">
        <f>SUM(H121+H123+H125+H127+H129)</f>
        <v>47.899</v>
      </c>
      <c r="I131" s="116">
        <f>SUM(I121+I123+I125+I127+I129)</f>
        <v>66.932</v>
      </c>
      <c r="J131" s="116">
        <f>SUM(J121+J123+J125+J127+J129)</f>
        <v>48.166</v>
      </c>
      <c r="K131" s="116">
        <f>SUM(K121+K123+K125+K127+K129)</f>
        <v>45.199</v>
      </c>
      <c r="L131" s="116">
        <f>SUM(L121+L123+L125+L127+L129)</f>
        <v>327.627</v>
      </c>
      <c r="M131" s="40"/>
      <c r="N131" s="41"/>
      <c r="O131" s="178"/>
    </row>
    <row r="132" spans="1:15" ht="10.5" customHeight="1">
      <c r="A132" s="24"/>
      <c r="B132" s="198"/>
      <c r="C132" s="198"/>
      <c r="D132" s="198"/>
      <c r="E132" s="27" t="s">
        <v>0</v>
      </c>
      <c r="F132" s="42">
        <f aca="true" t="shared" si="26" ref="F132:L132">SUM(F130+F131)</f>
        <v>108.39699999999999</v>
      </c>
      <c r="G132" s="42">
        <f t="shared" si="26"/>
        <v>105.297</v>
      </c>
      <c r="H132" s="42">
        <f t="shared" si="26"/>
        <v>90.131</v>
      </c>
      <c r="I132" s="42">
        <f t="shared" si="26"/>
        <v>118.816</v>
      </c>
      <c r="J132" s="42">
        <f t="shared" si="26"/>
        <v>86.898</v>
      </c>
      <c r="K132" s="42">
        <f t="shared" si="26"/>
        <v>83.36399999999999</v>
      </c>
      <c r="L132" s="28">
        <f t="shared" si="26"/>
        <v>592.903</v>
      </c>
      <c r="M132" s="43">
        <v>0</v>
      </c>
      <c r="N132" s="29">
        <f>L132-M132</f>
        <v>592.903</v>
      </c>
      <c r="O132" s="179"/>
    </row>
    <row r="133" spans="1:15" ht="10.5" customHeight="1">
      <c r="A133" s="2"/>
      <c r="B133" s="124"/>
      <c r="C133" s="124"/>
      <c r="D133" s="124"/>
      <c r="E133" s="62"/>
      <c r="F133" s="61"/>
      <c r="G133" s="61"/>
      <c r="H133" s="61"/>
      <c r="I133" s="61"/>
      <c r="J133" s="61"/>
      <c r="K133" s="61"/>
      <c r="L133" s="63"/>
      <c r="M133" s="64"/>
      <c r="N133" s="65"/>
      <c r="O133" s="92"/>
    </row>
    <row r="134" spans="1:15" ht="10.5" customHeight="1">
      <c r="A134" s="199" t="s">
        <v>24</v>
      </c>
      <c r="B134" s="184" t="s">
        <v>42</v>
      </c>
      <c r="C134" s="186" t="s">
        <v>22</v>
      </c>
      <c r="D134" s="186" t="s">
        <v>23</v>
      </c>
      <c r="E134" s="80"/>
      <c r="F134" s="6"/>
      <c r="G134" s="6"/>
      <c r="H134" s="6"/>
      <c r="I134" s="6"/>
      <c r="J134" s="6"/>
      <c r="K134" s="6"/>
      <c r="L134" s="180" t="s">
        <v>2</v>
      </c>
      <c r="M134" s="193" t="s">
        <v>15</v>
      </c>
      <c r="N134" s="188" t="s">
        <v>25</v>
      </c>
      <c r="O134" s="162" t="s">
        <v>12</v>
      </c>
    </row>
    <row r="135" spans="1:15" ht="11.25" customHeight="1">
      <c r="A135" s="200"/>
      <c r="B135" s="185"/>
      <c r="C135" s="187"/>
      <c r="D135" s="187"/>
      <c r="E135" s="81"/>
      <c r="F135" s="8"/>
      <c r="G135" s="8"/>
      <c r="H135" s="8"/>
      <c r="I135" s="8"/>
      <c r="J135" s="8"/>
      <c r="K135" s="9"/>
      <c r="L135" s="181"/>
      <c r="M135" s="194"/>
      <c r="N135" s="189"/>
      <c r="O135" s="163"/>
    </row>
    <row r="136" spans="1:15" ht="10.5" customHeight="1">
      <c r="A136" s="169">
        <v>223</v>
      </c>
      <c r="B136" s="171" t="s">
        <v>43</v>
      </c>
      <c r="C136" s="173"/>
      <c r="D136" s="175" t="s">
        <v>26</v>
      </c>
      <c r="E136" s="26" t="s">
        <v>13</v>
      </c>
      <c r="F136" s="37">
        <v>10.4</v>
      </c>
      <c r="G136" s="37">
        <v>11.4</v>
      </c>
      <c r="H136" s="37">
        <v>12.6</v>
      </c>
      <c r="I136" s="37">
        <v>12.5</v>
      </c>
      <c r="J136" s="37">
        <v>12.833</v>
      </c>
      <c r="K136" s="37">
        <v>11.466</v>
      </c>
      <c r="L136" s="42">
        <f aca="true" t="shared" si="27" ref="L136:L143">SUM(F136+G136+H136+I136+J136+K136)</f>
        <v>71.199</v>
      </c>
      <c r="M136" s="38"/>
      <c r="N136" s="39"/>
      <c r="O136" s="177">
        <v>8</v>
      </c>
    </row>
    <row r="137" spans="1:15" ht="10.5" customHeight="1">
      <c r="A137" s="170"/>
      <c r="B137" s="172"/>
      <c r="C137" s="174"/>
      <c r="D137" s="176"/>
      <c r="E137" s="114" t="s">
        <v>14</v>
      </c>
      <c r="F137" s="115">
        <v>11.3</v>
      </c>
      <c r="G137" s="115">
        <v>12.7</v>
      </c>
      <c r="H137" s="115">
        <v>11.466</v>
      </c>
      <c r="I137" s="115">
        <v>12.366</v>
      </c>
      <c r="J137" s="115">
        <v>12.866</v>
      </c>
      <c r="K137" s="115">
        <v>11.266</v>
      </c>
      <c r="L137" s="116">
        <f t="shared" si="27"/>
        <v>71.964</v>
      </c>
      <c r="M137" s="40"/>
      <c r="N137" s="41"/>
      <c r="O137" s="178"/>
    </row>
    <row r="138" spans="1:15" ht="10.5" customHeight="1">
      <c r="A138" s="169">
        <v>224</v>
      </c>
      <c r="B138" s="171" t="s">
        <v>44</v>
      </c>
      <c r="C138" s="173"/>
      <c r="D138" s="175" t="s">
        <v>26</v>
      </c>
      <c r="E138" s="26" t="s">
        <v>13</v>
      </c>
      <c r="F138" s="37">
        <v>11.433</v>
      </c>
      <c r="G138" s="37">
        <v>1.5</v>
      </c>
      <c r="H138" s="37">
        <v>3.8</v>
      </c>
      <c r="I138" s="37">
        <v>0</v>
      </c>
      <c r="J138" s="37">
        <v>0</v>
      </c>
      <c r="K138" s="37">
        <v>0</v>
      </c>
      <c r="L138" s="42">
        <f t="shared" si="27"/>
        <v>16.733</v>
      </c>
      <c r="M138" s="40"/>
      <c r="N138" s="41"/>
      <c r="O138" s="178"/>
    </row>
    <row r="139" spans="1:15" ht="10.5" customHeight="1">
      <c r="A139" s="170"/>
      <c r="B139" s="172"/>
      <c r="C139" s="174"/>
      <c r="D139" s="176"/>
      <c r="E139" s="114" t="s">
        <v>14</v>
      </c>
      <c r="F139" s="115">
        <v>12</v>
      </c>
      <c r="G139" s="115">
        <v>10.9</v>
      </c>
      <c r="H139" s="115">
        <v>10.066</v>
      </c>
      <c r="I139" s="115">
        <v>11.733</v>
      </c>
      <c r="J139" s="115">
        <v>11.533</v>
      </c>
      <c r="K139" s="115">
        <v>5.5</v>
      </c>
      <c r="L139" s="116">
        <f t="shared" si="27"/>
        <v>61.732</v>
      </c>
      <c r="M139" s="40"/>
      <c r="N139" s="41"/>
      <c r="O139" s="178"/>
    </row>
    <row r="140" spans="1:15" ht="10.5" customHeight="1">
      <c r="A140" s="169">
        <v>225</v>
      </c>
      <c r="B140" s="171" t="s">
        <v>45</v>
      </c>
      <c r="C140" s="173"/>
      <c r="D140" s="175" t="s">
        <v>26</v>
      </c>
      <c r="E140" s="26" t="s">
        <v>13</v>
      </c>
      <c r="F140" s="37">
        <v>12.1</v>
      </c>
      <c r="G140" s="37">
        <v>10.866</v>
      </c>
      <c r="H140" s="37">
        <v>11.167</v>
      </c>
      <c r="I140" s="37">
        <v>10.966</v>
      </c>
      <c r="J140" s="37">
        <v>11.933</v>
      </c>
      <c r="K140" s="37">
        <v>11</v>
      </c>
      <c r="L140" s="42">
        <f t="shared" si="27"/>
        <v>68.03200000000001</v>
      </c>
      <c r="M140" s="40"/>
      <c r="N140" s="41"/>
      <c r="O140" s="178"/>
    </row>
    <row r="141" spans="1:15" ht="10.5" customHeight="1">
      <c r="A141" s="170"/>
      <c r="B141" s="172"/>
      <c r="C141" s="174"/>
      <c r="D141" s="176"/>
      <c r="E141" s="114" t="s">
        <v>14</v>
      </c>
      <c r="F141" s="115">
        <v>12.7</v>
      </c>
      <c r="G141" s="115">
        <v>10.7</v>
      </c>
      <c r="H141" s="115">
        <v>10.933</v>
      </c>
      <c r="I141" s="115">
        <v>11.933</v>
      </c>
      <c r="J141" s="115">
        <v>12.2</v>
      </c>
      <c r="K141" s="115">
        <v>11.2</v>
      </c>
      <c r="L141" s="116">
        <f t="shared" si="27"/>
        <v>69.666</v>
      </c>
      <c r="M141" s="40"/>
      <c r="N141" s="41"/>
      <c r="O141" s="178"/>
    </row>
    <row r="142" spans="1:15" ht="10.5" customHeight="1">
      <c r="A142" s="169">
        <v>226</v>
      </c>
      <c r="B142" s="171" t="s">
        <v>160</v>
      </c>
      <c r="C142" s="173"/>
      <c r="D142" s="182" t="s">
        <v>27</v>
      </c>
      <c r="E142" s="26" t="s">
        <v>13</v>
      </c>
      <c r="F142" s="37">
        <v>5.7</v>
      </c>
      <c r="G142" s="37">
        <v>0</v>
      </c>
      <c r="H142" s="37">
        <v>0</v>
      </c>
      <c r="I142" s="37">
        <v>8.333</v>
      </c>
      <c r="J142" s="37">
        <v>3.166</v>
      </c>
      <c r="K142" s="37">
        <v>0</v>
      </c>
      <c r="L142" s="42">
        <f t="shared" si="27"/>
        <v>17.199</v>
      </c>
      <c r="M142" s="40"/>
      <c r="N142" s="41"/>
      <c r="O142" s="178"/>
    </row>
    <row r="143" spans="1:15" ht="10.5" customHeight="1">
      <c r="A143" s="170"/>
      <c r="B143" s="172"/>
      <c r="C143" s="174"/>
      <c r="D143" s="183"/>
      <c r="E143" s="114" t="s">
        <v>14</v>
      </c>
      <c r="F143" s="115">
        <v>12</v>
      </c>
      <c r="G143" s="115">
        <v>10.7</v>
      </c>
      <c r="H143" s="115">
        <v>0</v>
      </c>
      <c r="I143" s="115">
        <v>11.2</v>
      </c>
      <c r="J143" s="115">
        <v>11.6</v>
      </c>
      <c r="K143" s="115">
        <v>0</v>
      </c>
      <c r="L143" s="116">
        <f t="shared" si="27"/>
        <v>45.5</v>
      </c>
      <c r="M143" s="40"/>
      <c r="N143" s="41"/>
      <c r="O143" s="178"/>
    </row>
    <row r="144" spans="1:15" ht="10.5" customHeight="1">
      <c r="A144" s="23"/>
      <c r="B144" s="197" t="s">
        <v>3</v>
      </c>
      <c r="C144" s="197"/>
      <c r="D144" s="197"/>
      <c r="E144" s="26" t="s">
        <v>13</v>
      </c>
      <c r="F144" s="42">
        <f>F136+F138+F140+F142</f>
        <v>39.633</v>
      </c>
      <c r="G144" s="42">
        <f>G136+G138+G140+G142</f>
        <v>23.766</v>
      </c>
      <c r="H144" s="42">
        <f>H136+H138+H140+H142</f>
        <v>27.567</v>
      </c>
      <c r="I144" s="42">
        <f>I136+I138+I140+I142</f>
        <v>31.799</v>
      </c>
      <c r="J144" s="42">
        <f>J136+J138+J140+J142</f>
        <v>27.932</v>
      </c>
      <c r="K144" s="42">
        <f>K136+K138+K140+K142</f>
        <v>22.466</v>
      </c>
      <c r="L144" s="42">
        <f>L136+L138+L140+L142</f>
        <v>173.163</v>
      </c>
      <c r="M144" s="40"/>
      <c r="N144" s="41"/>
      <c r="O144" s="178"/>
    </row>
    <row r="145" spans="1:15" ht="10.5" customHeight="1">
      <c r="A145" s="25"/>
      <c r="B145" s="168"/>
      <c r="C145" s="168"/>
      <c r="D145" s="168"/>
      <c r="E145" s="114" t="s">
        <v>14</v>
      </c>
      <c r="F145" s="116">
        <f>SUM(F137+F139+F141+F143)</f>
        <v>48</v>
      </c>
      <c r="G145" s="116">
        <f>SUM(G137+G139+G141+G143)</f>
        <v>45</v>
      </c>
      <c r="H145" s="116">
        <f>SUM(H137+H139+H141+H143)</f>
        <v>32.465</v>
      </c>
      <c r="I145" s="116">
        <f>SUM(I137+I139+I141+I143)</f>
        <v>47.232</v>
      </c>
      <c r="J145" s="116">
        <f>SUM(J137+J139+J141+J143)</f>
        <v>48.199000000000005</v>
      </c>
      <c r="K145" s="116">
        <f>SUM(K137+K139+K141+K143)</f>
        <v>27.965999999999998</v>
      </c>
      <c r="L145" s="116">
        <f>SUM(L137+L139+L141+L143)</f>
        <v>248.862</v>
      </c>
      <c r="M145" s="40"/>
      <c r="N145" s="41"/>
      <c r="O145" s="178"/>
    </row>
    <row r="146" spans="1:15" ht="10.5" customHeight="1">
      <c r="A146" s="24"/>
      <c r="B146" s="198"/>
      <c r="C146" s="198"/>
      <c r="D146" s="198"/>
      <c r="E146" s="27" t="s">
        <v>0</v>
      </c>
      <c r="F146" s="42">
        <f aca="true" t="shared" si="28" ref="F146:L146">SUM(F144+F145)</f>
        <v>87.63300000000001</v>
      </c>
      <c r="G146" s="42">
        <f t="shared" si="28"/>
        <v>68.76599999999999</v>
      </c>
      <c r="H146" s="42">
        <f t="shared" si="28"/>
        <v>60.032000000000004</v>
      </c>
      <c r="I146" s="42">
        <f t="shared" si="28"/>
        <v>79.031</v>
      </c>
      <c r="J146" s="42">
        <f t="shared" si="28"/>
        <v>76.131</v>
      </c>
      <c r="K146" s="42">
        <f t="shared" si="28"/>
        <v>50.432</v>
      </c>
      <c r="L146" s="28">
        <f t="shared" si="28"/>
        <v>422.025</v>
      </c>
      <c r="M146" s="43">
        <v>0</v>
      </c>
      <c r="N146" s="29">
        <f>L146-M146</f>
        <v>422.025</v>
      </c>
      <c r="O146" s="179"/>
    </row>
    <row r="147" ht="10.5" customHeight="1"/>
    <row r="148" ht="10.5" customHeight="1"/>
    <row r="149" ht="10.5" customHeight="1"/>
    <row r="150" spans="2:12" ht="15" customHeight="1">
      <c r="B150" s="14" t="s">
        <v>4</v>
      </c>
      <c r="C150" s="15"/>
      <c r="D150" s="15"/>
      <c r="E150" s="15"/>
      <c r="F150" s="15"/>
      <c r="H150" s="15"/>
      <c r="I150" s="195"/>
      <c r="J150" s="195"/>
      <c r="K150" s="195"/>
      <c r="L150" t="s">
        <v>32</v>
      </c>
    </row>
    <row r="151" spans="2:12" ht="15" customHeight="1">
      <c r="B151" s="14" t="s">
        <v>18</v>
      </c>
      <c r="C151" s="15"/>
      <c r="D151" s="15"/>
      <c r="E151" s="15"/>
      <c r="F151" s="15"/>
      <c r="H151" s="15"/>
      <c r="I151" s="196"/>
      <c r="J151" s="196"/>
      <c r="K151" s="196"/>
      <c r="L151" t="s">
        <v>33</v>
      </c>
    </row>
    <row r="152" spans="2:11" ht="10.5" customHeight="1">
      <c r="B152" s="16"/>
      <c r="C152" s="15"/>
      <c r="D152" s="15"/>
      <c r="E152" s="15"/>
      <c r="F152" s="15"/>
      <c r="H152" s="15"/>
      <c r="I152" s="15"/>
      <c r="J152" s="15"/>
      <c r="K152" s="15"/>
    </row>
    <row r="153" spans="2:12" ht="15" customHeight="1">
      <c r="B153" s="14" t="s">
        <v>5</v>
      </c>
      <c r="C153" s="15"/>
      <c r="D153" s="15"/>
      <c r="E153" s="15"/>
      <c r="F153" s="15"/>
      <c r="I153" s="195"/>
      <c r="J153" s="195"/>
      <c r="K153" s="195"/>
      <c r="L153" t="s">
        <v>116</v>
      </c>
    </row>
    <row r="154" spans="2:12" ht="13.5" customHeight="1">
      <c r="B154" s="14" t="s">
        <v>115</v>
      </c>
      <c r="C154" s="15"/>
      <c r="D154" s="15"/>
      <c r="E154" s="15"/>
      <c r="F154" s="15"/>
      <c r="I154" s="195"/>
      <c r="J154" s="195"/>
      <c r="K154" s="195"/>
      <c r="L154" t="s">
        <v>117</v>
      </c>
    </row>
    <row r="155" spans="1:15" ht="10.5" customHeight="1">
      <c r="A155" s="2"/>
      <c r="B155" s="120"/>
      <c r="C155" s="120"/>
      <c r="D155" s="120"/>
      <c r="E155" s="62"/>
      <c r="F155" s="61"/>
      <c r="G155" s="61"/>
      <c r="H155" s="61"/>
      <c r="I155" s="61"/>
      <c r="J155" s="61"/>
      <c r="K155" s="61"/>
      <c r="L155" s="63"/>
      <c r="M155" s="64"/>
      <c r="N155" s="65"/>
      <c r="O155" s="92"/>
    </row>
    <row r="156" spans="1:15" ht="10.5" customHeight="1">
      <c r="A156" s="2"/>
      <c r="B156" s="120"/>
      <c r="C156" s="120"/>
      <c r="D156" s="120"/>
      <c r="E156" s="62"/>
      <c r="F156" s="61"/>
      <c r="G156" s="61"/>
      <c r="H156" s="61"/>
      <c r="I156" s="61"/>
      <c r="J156" s="61"/>
      <c r="K156" s="61"/>
      <c r="L156" s="63"/>
      <c r="M156" s="64"/>
      <c r="N156" s="65"/>
      <c r="O156" s="92"/>
    </row>
    <row r="157" ht="10.5" customHeight="1"/>
    <row r="158" ht="10.5" customHeight="1"/>
    <row r="159" ht="10.5" customHeight="1"/>
    <row r="160" ht="10.5" customHeight="1"/>
    <row r="161" ht="13.5" customHeight="1"/>
    <row r="162" ht="13.5" customHeight="1"/>
    <row r="163" ht="10.5" customHeight="1"/>
    <row r="164" ht="12.75" customHeight="1"/>
    <row r="165" ht="12.75" customHeight="1"/>
    <row r="166" ht="11.25" customHeight="1">
      <c r="P166" s="2"/>
    </row>
    <row r="167" ht="12" customHeight="1"/>
    <row r="169" ht="12" customHeight="1"/>
    <row r="171" ht="11.25" customHeight="1"/>
    <row r="172" ht="12" customHeight="1"/>
    <row r="173" ht="12" customHeight="1"/>
    <row r="174" ht="12" customHeight="1"/>
    <row r="175" ht="12" customHeight="1"/>
    <row r="176" ht="12.75" customHeight="1"/>
    <row r="177" ht="12" customHeight="1"/>
    <row r="178" ht="12" customHeight="1"/>
    <row r="179" ht="11.25" customHeight="1"/>
    <row r="180" ht="12.75" customHeight="1"/>
    <row r="181" ht="12" customHeight="1"/>
    <row r="182" ht="12.75" customHeight="1"/>
    <row r="183" ht="12.75" customHeight="1"/>
    <row r="184" ht="12.75" customHeight="1"/>
    <row r="185" ht="13.5" customHeight="1"/>
    <row r="186" ht="11.25" customHeight="1"/>
    <row r="187" ht="10.5" customHeight="1"/>
    <row r="188" ht="12.75" customHeight="1"/>
    <row r="189" ht="13.5" customHeight="1"/>
    <row r="190" ht="12" customHeight="1"/>
    <row r="191" ht="12" customHeight="1"/>
    <row r="192" ht="12" customHeight="1"/>
    <row r="193" ht="12" customHeight="1"/>
    <row r="194" ht="12.75" customHeight="1"/>
    <row r="195" ht="12" customHeight="1"/>
    <row r="196" ht="12.75" customHeight="1"/>
    <row r="197" ht="11.25" customHeight="1"/>
    <row r="198" ht="12.75" customHeight="1"/>
    <row r="199" ht="12" customHeight="1"/>
    <row r="201" ht="12.75" customHeight="1"/>
    <row r="203" ht="6.75" customHeight="1"/>
    <row r="204" ht="12.75" customHeight="1"/>
    <row r="205" ht="12.75" customHeight="1"/>
    <row r="206" ht="12.75" customHeight="1"/>
    <row r="207" ht="12.75" customHeight="1"/>
    <row r="208" ht="12" customHeight="1"/>
    <row r="209" ht="12" customHeight="1"/>
    <row r="210" ht="12.75" customHeight="1"/>
    <row r="211" ht="12" customHeight="1"/>
    <row r="212" ht="12" customHeight="1"/>
    <row r="213" ht="12" customHeight="1"/>
    <row r="214" ht="13.5" customHeight="1"/>
    <row r="215" ht="12" customHeight="1"/>
    <row r="217" spans="3:15" ht="10.5" customHeight="1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ht="13.5" customHeight="1"/>
    <row r="219" ht="9" customHeight="1"/>
    <row r="220" ht="12" customHeight="1"/>
    <row r="221" ht="12" customHeight="1"/>
    <row r="222" ht="12.75" customHeight="1"/>
    <row r="223" ht="12.75" customHeight="1"/>
    <row r="224" ht="11.25" customHeight="1"/>
    <row r="225" ht="12.75" customHeight="1"/>
    <row r="226" ht="12" customHeight="1"/>
    <row r="227" ht="12" customHeight="1"/>
    <row r="228" ht="12" customHeight="1"/>
    <row r="229" ht="12.75" customHeight="1"/>
    <row r="230" ht="12" customHeight="1"/>
    <row r="231" ht="12.75" customHeight="1"/>
    <row r="233" ht="12" customHeight="1"/>
    <row r="234" spans="1:15" ht="15">
      <c r="A234" s="164"/>
      <c r="B234" s="202"/>
      <c r="C234" s="201"/>
      <c r="D234" s="201"/>
      <c r="E234" s="56"/>
      <c r="F234" s="2"/>
      <c r="G234" s="2"/>
      <c r="H234" s="2"/>
      <c r="I234" s="2"/>
      <c r="J234" s="2"/>
      <c r="K234" s="2"/>
      <c r="L234" s="190"/>
      <c r="M234" s="191"/>
      <c r="N234" s="192"/>
      <c r="O234" s="192"/>
    </row>
    <row r="235" spans="1:15" ht="7.5" customHeight="1">
      <c r="A235" s="164"/>
      <c r="B235" s="202"/>
      <c r="C235" s="201"/>
      <c r="D235" s="201"/>
      <c r="E235" s="56"/>
      <c r="F235" s="2"/>
      <c r="G235" s="2"/>
      <c r="H235" s="2"/>
      <c r="I235" s="2"/>
      <c r="J235" s="2"/>
      <c r="K235" s="3"/>
      <c r="L235" s="190"/>
      <c r="M235" s="191"/>
      <c r="N235" s="192"/>
      <c r="O235" s="192"/>
    </row>
    <row r="236" spans="1:15" ht="12.75" customHeight="1">
      <c r="A236" s="164"/>
      <c r="B236" s="165"/>
      <c r="C236" s="166"/>
      <c r="D236" s="167"/>
      <c r="E236" s="57"/>
      <c r="F236" s="58"/>
      <c r="G236" s="58"/>
      <c r="H236" s="58"/>
      <c r="I236" s="58"/>
      <c r="J236" s="58"/>
      <c r="K236" s="58"/>
      <c r="L236" s="58"/>
      <c r="M236" s="59"/>
      <c r="N236" s="60"/>
      <c r="O236" s="164"/>
    </row>
    <row r="237" spans="1:15" ht="12" customHeight="1">
      <c r="A237" s="164"/>
      <c r="B237" s="165"/>
      <c r="C237" s="166"/>
      <c r="D237" s="167"/>
      <c r="E237" s="57"/>
      <c r="F237" s="58"/>
      <c r="G237" s="58"/>
      <c r="H237" s="58"/>
      <c r="I237" s="58"/>
      <c r="J237" s="58"/>
      <c r="K237" s="58"/>
      <c r="L237" s="58"/>
      <c r="M237" s="59"/>
      <c r="N237" s="60"/>
      <c r="O237" s="164"/>
    </row>
    <row r="238" spans="1:15" ht="12.75" customHeight="1">
      <c r="A238" s="164"/>
      <c r="B238" s="165"/>
      <c r="C238" s="166"/>
      <c r="D238" s="167"/>
      <c r="E238" s="57"/>
      <c r="F238" s="58"/>
      <c r="G238" s="58"/>
      <c r="H238" s="58"/>
      <c r="I238" s="58"/>
      <c r="J238" s="58"/>
      <c r="K238" s="58"/>
      <c r="L238" s="58"/>
      <c r="M238" s="59"/>
      <c r="N238" s="60"/>
      <c r="O238" s="164"/>
    </row>
    <row r="239" spans="1:15" ht="13.5" customHeight="1">
      <c r="A239" s="164"/>
      <c r="B239" s="165"/>
      <c r="C239" s="166"/>
      <c r="D239" s="167"/>
      <c r="E239" s="57"/>
      <c r="F239" s="58"/>
      <c r="G239" s="58"/>
      <c r="H239" s="58"/>
      <c r="I239" s="58"/>
      <c r="J239" s="58"/>
      <c r="K239" s="58"/>
      <c r="L239" s="58"/>
      <c r="M239" s="59"/>
      <c r="N239" s="60"/>
      <c r="O239" s="164"/>
    </row>
    <row r="240" spans="1:15" ht="12" customHeight="1">
      <c r="A240" s="164"/>
      <c r="B240" s="165"/>
      <c r="C240" s="166"/>
      <c r="D240" s="166"/>
      <c r="E240" s="57"/>
      <c r="F240" s="58"/>
      <c r="G240" s="58"/>
      <c r="H240" s="58"/>
      <c r="I240" s="58"/>
      <c r="J240" s="58"/>
      <c r="K240" s="58"/>
      <c r="L240" s="58"/>
      <c r="M240" s="59"/>
      <c r="N240" s="60"/>
      <c r="O240" s="164"/>
    </row>
    <row r="241" spans="1:15" ht="12.75" customHeight="1">
      <c r="A241" s="164"/>
      <c r="B241" s="165"/>
      <c r="C241" s="166"/>
      <c r="D241" s="166"/>
      <c r="E241" s="57"/>
      <c r="F241" s="58"/>
      <c r="G241" s="58"/>
      <c r="H241" s="58"/>
      <c r="I241" s="58"/>
      <c r="J241" s="58"/>
      <c r="K241" s="58"/>
      <c r="L241" s="58"/>
      <c r="M241" s="59"/>
      <c r="N241" s="60"/>
      <c r="O241" s="164"/>
    </row>
    <row r="242" spans="1:15" ht="12.75" customHeight="1">
      <c r="A242" s="164"/>
      <c r="B242" s="165"/>
      <c r="C242" s="166"/>
      <c r="D242" s="166"/>
      <c r="E242" s="57"/>
      <c r="F242" s="58"/>
      <c r="G242" s="58"/>
      <c r="H242" s="58"/>
      <c r="I242" s="58"/>
      <c r="J242" s="58"/>
      <c r="K242" s="58"/>
      <c r="L242" s="58"/>
      <c r="M242" s="59"/>
      <c r="N242" s="60"/>
      <c r="O242" s="164"/>
    </row>
    <row r="243" spans="1:15" ht="12.75" customHeight="1">
      <c r="A243" s="164"/>
      <c r="B243" s="165"/>
      <c r="C243" s="166"/>
      <c r="D243" s="166"/>
      <c r="E243" s="57"/>
      <c r="F243" s="58"/>
      <c r="G243" s="58"/>
      <c r="H243" s="58"/>
      <c r="I243" s="58"/>
      <c r="J243" s="58"/>
      <c r="K243" s="58"/>
      <c r="L243" s="58"/>
      <c r="M243" s="59"/>
      <c r="N243" s="60"/>
      <c r="O243" s="164"/>
    </row>
    <row r="244" spans="1:15" ht="12.75" customHeight="1">
      <c r="A244" s="164"/>
      <c r="B244" s="165"/>
      <c r="C244" s="166"/>
      <c r="D244" s="167"/>
      <c r="E244" s="57"/>
      <c r="F244" s="58"/>
      <c r="G244" s="58"/>
      <c r="H244" s="58"/>
      <c r="I244" s="58"/>
      <c r="J244" s="58"/>
      <c r="K244" s="58"/>
      <c r="L244" s="58"/>
      <c r="M244" s="59"/>
      <c r="N244" s="60"/>
      <c r="O244" s="164"/>
    </row>
    <row r="245" spans="1:15" ht="12" customHeight="1">
      <c r="A245" s="164"/>
      <c r="B245" s="165"/>
      <c r="C245" s="166"/>
      <c r="D245" s="167"/>
      <c r="E245" s="57"/>
      <c r="F245" s="58"/>
      <c r="G245" s="58"/>
      <c r="H245" s="58"/>
      <c r="I245" s="58"/>
      <c r="J245" s="58"/>
      <c r="K245" s="58"/>
      <c r="L245" s="58"/>
      <c r="M245" s="59"/>
      <c r="N245" s="60"/>
      <c r="O245" s="164"/>
    </row>
    <row r="246" spans="1:15" ht="13.5" customHeight="1">
      <c r="A246" s="2"/>
      <c r="B246" s="168"/>
      <c r="C246" s="168"/>
      <c r="D246" s="168"/>
      <c r="E246" s="57"/>
      <c r="F246" s="61"/>
      <c r="G246" s="61"/>
      <c r="H246" s="61"/>
      <c r="I246" s="61"/>
      <c r="J246" s="61"/>
      <c r="K246" s="61"/>
      <c r="L246" s="61"/>
      <c r="M246" s="59"/>
      <c r="N246" s="60"/>
      <c r="O246" s="164"/>
    </row>
    <row r="247" spans="1:15" ht="12.75" customHeight="1">
      <c r="A247" s="2"/>
      <c r="B247" s="168"/>
      <c r="C247" s="168"/>
      <c r="D247" s="168"/>
      <c r="E247" s="57"/>
      <c r="F247" s="61"/>
      <c r="G247" s="61"/>
      <c r="H247" s="61"/>
      <c r="I247" s="61"/>
      <c r="J247" s="61"/>
      <c r="K247" s="61"/>
      <c r="L247" s="61"/>
      <c r="M247" s="59"/>
      <c r="N247" s="60"/>
      <c r="O247" s="164"/>
    </row>
    <row r="248" spans="1:15" ht="15">
      <c r="A248" s="2"/>
      <c r="B248" s="168"/>
      <c r="C248" s="168"/>
      <c r="D248" s="168"/>
      <c r="E248" s="66"/>
      <c r="F248" s="61"/>
      <c r="G248" s="61"/>
      <c r="H248" s="61"/>
      <c r="I248" s="61"/>
      <c r="J248" s="61"/>
      <c r="K248" s="61"/>
      <c r="L248" s="63"/>
      <c r="M248" s="64"/>
      <c r="N248" s="65"/>
      <c r="O248" s="164"/>
    </row>
    <row r="249" spans="2:15" ht="10.5" customHeight="1">
      <c r="B249" s="44"/>
      <c r="C249" s="45"/>
      <c r="D249" s="45"/>
      <c r="E249" s="30"/>
      <c r="F249" s="2"/>
      <c r="G249" s="2"/>
      <c r="H249" s="2"/>
      <c r="I249" s="2"/>
      <c r="J249" s="2"/>
      <c r="K249" s="3"/>
      <c r="L249" s="3"/>
      <c r="M249" s="31"/>
      <c r="N249" s="32"/>
      <c r="O249" s="32"/>
    </row>
    <row r="250" ht="15" customHeight="1"/>
    <row r="251" ht="8.25" customHeight="1"/>
    <row r="252" ht="12" customHeight="1"/>
    <row r="253" ht="12.75" customHeight="1"/>
    <row r="254" ht="12" customHeight="1"/>
    <row r="255" ht="12.75" customHeight="1"/>
    <row r="256" ht="12" customHeight="1"/>
    <row r="257" ht="13.5" customHeight="1"/>
    <row r="258" ht="12.75" customHeight="1"/>
    <row r="259" ht="12.75" customHeight="1"/>
    <row r="260" ht="12.75" customHeight="1"/>
    <row r="261" ht="12" customHeight="1"/>
    <row r="262" ht="13.5" customHeight="1"/>
    <row r="263" ht="12.75" customHeight="1"/>
    <row r="265" spans="2:15" ht="12" customHeight="1">
      <c r="B265" s="33"/>
      <c r="C265" s="34"/>
      <c r="D265" s="35"/>
      <c r="E265" s="35"/>
      <c r="F265" s="19"/>
      <c r="G265" s="19"/>
      <c r="H265" s="19"/>
      <c r="I265" s="19"/>
      <c r="J265" s="19"/>
      <c r="K265" s="19"/>
      <c r="L265" s="19"/>
      <c r="M265" s="36"/>
      <c r="N265" s="32"/>
      <c r="O265" s="46"/>
    </row>
    <row r="266" ht="15" customHeight="1"/>
    <row r="267" ht="7.5" customHeight="1"/>
    <row r="268" ht="12" customHeight="1"/>
    <row r="269" ht="11.25" customHeight="1"/>
    <row r="270" ht="12.75" customHeight="1"/>
    <row r="271" ht="12.75" customHeight="1"/>
    <row r="272" ht="12" customHeight="1"/>
    <row r="273" ht="12.75" customHeight="1"/>
    <row r="274" ht="12" customHeight="1"/>
    <row r="275" ht="12" customHeight="1"/>
    <row r="276" ht="11.25" customHeight="1"/>
    <row r="277" ht="12" customHeight="1"/>
    <row r="278" ht="12.75" customHeight="1"/>
    <row r="279" ht="13.5" customHeight="1"/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</sheetData>
  <sheetProtection/>
  <mergeCells count="299">
    <mergeCell ref="D50:D51"/>
    <mergeCell ref="A52:A53"/>
    <mergeCell ref="A50:A51"/>
    <mergeCell ref="B52:B53"/>
    <mergeCell ref="C52:C53"/>
    <mergeCell ref="B94:B95"/>
    <mergeCell ref="A90:A91"/>
    <mergeCell ref="B90:B91"/>
    <mergeCell ref="C90:C91"/>
    <mergeCell ref="D90:D91"/>
    <mergeCell ref="D92:D93"/>
    <mergeCell ref="B60:D62"/>
    <mergeCell ref="D52:D53"/>
    <mergeCell ref="C58:C59"/>
    <mergeCell ref="D58:D59"/>
    <mergeCell ref="D72:D73"/>
    <mergeCell ref="A58:A59"/>
    <mergeCell ref="B58:B59"/>
    <mergeCell ref="A74:A75"/>
    <mergeCell ref="B74:B75"/>
    <mergeCell ref="C74:C75"/>
    <mergeCell ref="A128:A129"/>
    <mergeCell ref="B128:B129"/>
    <mergeCell ref="C128:C129"/>
    <mergeCell ref="D128:D129"/>
    <mergeCell ref="I150:K150"/>
    <mergeCell ref="A70:A71"/>
    <mergeCell ref="D124:D125"/>
    <mergeCell ref="B126:B127"/>
    <mergeCell ref="D118:D119"/>
    <mergeCell ref="B96:D98"/>
    <mergeCell ref="D94:D95"/>
    <mergeCell ref="A124:A125"/>
    <mergeCell ref="A126:A127"/>
    <mergeCell ref="A88:A89"/>
    <mergeCell ref="B88:B89"/>
    <mergeCell ref="C88:C89"/>
    <mergeCell ref="D88:D89"/>
    <mergeCell ref="A92:A93"/>
    <mergeCell ref="A136:A137"/>
    <mergeCell ref="B136:B137"/>
    <mergeCell ref="C136:C137"/>
    <mergeCell ref="A46:A47"/>
    <mergeCell ref="B46:B47"/>
    <mergeCell ref="C46:C47"/>
    <mergeCell ref="D46:D47"/>
    <mergeCell ref="A122:A123"/>
    <mergeCell ref="A56:A57"/>
    <mergeCell ref="D84:D85"/>
    <mergeCell ref="B86:B87"/>
    <mergeCell ref="A84:A85"/>
    <mergeCell ref="B84:B85"/>
    <mergeCell ref="C86:C87"/>
    <mergeCell ref="D86:D87"/>
    <mergeCell ref="C102:C103"/>
    <mergeCell ref="A94:A95"/>
    <mergeCell ref="A48:A49"/>
    <mergeCell ref="B48:B49"/>
    <mergeCell ref="A54:A55"/>
    <mergeCell ref="A100:A101"/>
    <mergeCell ref="A108:A109"/>
    <mergeCell ref="A112:A113"/>
    <mergeCell ref="A110:A111"/>
    <mergeCell ref="A120:A121"/>
    <mergeCell ref="A102:A103"/>
    <mergeCell ref="A104:A105"/>
    <mergeCell ref="D10:D11"/>
    <mergeCell ref="C22:C23"/>
    <mergeCell ref="A10:A11"/>
    <mergeCell ref="B10:B11"/>
    <mergeCell ref="C10:C11"/>
    <mergeCell ref="C84:C85"/>
    <mergeCell ref="A82:A83"/>
    <mergeCell ref="B20:B21"/>
    <mergeCell ref="C20:C21"/>
    <mergeCell ref="B22:B23"/>
    <mergeCell ref="A14:A15"/>
    <mergeCell ref="C68:C69"/>
    <mergeCell ref="D68:D69"/>
    <mergeCell ref="A72:A73"/>
    <mergeCell ref="B72:B73"/>
    <mergeCell ref="C72:C73"/>
    <mergeCell ref="B12:B13"/>
    <mergeCell ref="C12:C13"/>
    <mergeCell ref="D12:D13"/>
    <mergeCell ref="A18:A19"/>
    <mergeCell ref="B18:B19"/>
    <mergeCell ref="A20:A21"/>
    <mergeCell ref="B54:B55"/>
    <mergeCell ref="C50:C51"/>
    <mergeCell ref="O120:O132"/>
    <mergeCell ref="B130:D132"/>
    <mergeCell ref="C126:C127"/>
    <mergeCell ref="D126:D127"/>
    <mergeCell ref="B122:B123"/>
    <mergeCell ref="C120:C121"/>
    <mergeCell ref="D120:D121"/>
    <mergeCell ref="B82:B83"/>
    <mergeCell ref="C82:C83"/>
    <mergeCell ref="D82:D83"/>
    <mergeCell ref="N82:N83"/>
    <mergeCell ref="B114:D116"/>
    <mergeCell ref="B92:B93"/>
    <mergeCell ref="C92:C93"/>
    <mergeCell ref="C94:C95"/>
    <mergeCell ref="D100:D101"/>
    <mergeCell ref="B108:B109"/>
    <mergeCell ref="C108:C109"/>
    <mergeCell ref="D102:D103"/>
    <mergeCell ref="B110:B111"/>
    <mergeCell ref="C110:C111"/>
    <mergeCell ref="D110:D111"/>
    <mergeCell ref="B112:B113"/>
    <mergeCell ref="C122:C123"/>
    <mergeCell ref="B1:O1"/>
    <mergeCell ref="B3:O3"/>
    <mergeCell ref="B4:O4"/>
    <mergeCell ref="B6:O6"/>
    <mergeCell ref="O30:O44"/>
    <mergeCell ref="B42:D44"/>
    <mergeCell ref="B28:B29"/>
    <mergeCell ref="C28:C29"/>
    <mergeCell ref="D28:D29"/>
    <mergeCell ref="L28:L29"/>
    <mergeCell ref="B30:B31"/>
    <mergeCell ref="B32:B33"/>
    <mergeCell ref="C30:C31"/>
    <mergeCell ref="C32:C33"/>
    <mergeCell ref="N28:N29"/>
    <mergeCell ref="O28:O29"/>
    <mergeCell ref="D40:D41"/>
    <mergeCell ref="B34:B35"/>
    <mergeCell ref="C34:C35"/>
    <mergeCell ref="C36:C37"/>
    <mergeCell ref="B40:B41"/>
    <mergeCell ref="B36:B37"/>
    <mergeCell ref="B38:B39"/>
    <mergeCell ref="C38:C39"/>
    <mergeCell ref="N10:N11"/>
    <mergeCell ref="B70:B71"/>
    <mergeCell ref="C70:C71"/>
    <mergeCell ref="D70:D71"/>
    <mergeCell ref="A16:A17"/>
    <mergeCell ref="B16:B17"/>
    <mergeCell ref="B68:B69"/>
    <mergeCell ref="A64:A65"/>
    <mergeCell ref="D32:D33"/>
    <mergeCell ref="A22:A23"/>
    <mergeCell ref="C40:C41"/>
    <mergeCell ref="D34:D35"/>
    <mergeCell ref="D36:D37"/>
    <mergeCell ref="A28:A29"/>
    <mergeCell ref="A30:A31"/>
    <mergeCell ref="A32:A33"/>
    <mergeCell ref="A34:A35"/>
    <mergeCell ref="A36:A37"/>
    <mergeCell ref="A40:A41"/>
    <mergeCell ref="D30:D31"/>
    <mergeCell ref="A38:A39"/>
    <mergeCell ref="B14:B15"/>
    <mergeCell ref="C14:C15"/>
    <mergeCell ref="D14:D15"/>
    <mergeCell ref="O234:O235"/>
    <mergeCell ref="M46:M47"/>
    <mergeCell ref="N46:N47"/>
    <mergeCell ref="O118:O119"/>
    <mergeCell ref="M118:M119"/>
    <mergeCell ref="N118:N119"/>
    <mergeCell ref="C64:C65"/>
    <mergeCell ref="O10:O11"/>
    <mergeCell ref="O12:O26"/>
    <mergeCell ref="M28:M29"/>
    <mergeCell ref="C54:C55"/>
    <mergeCell ref="D54:D55"/>
    <mergeCell ref="C16:C17"/>
    <mergeCell ref="C18:C19"/>
    <mergeCell ref="D18:D19"/>
    <mergeCell ref="D16:D17"/>
    <mergeCell ref="D64:D65"/>
    <mergeCell ref="D38:D39"/>
    <mergeCell ref="N64:N65"/>
    <mergeCell ref="B24:D26"/>
    <mergeCell ref="D20:D21"/>
    <mergeCell ref="L10:L11"/>
    <mergeCell ref="D22:D23"/>
    <mergeCell ref="M10:M11"/>
    <mergeCell ref="D242:D243"/>
    <mergeCell ref="A118:A119"/>
    <mergeCell ref="B118:B119"/>
    <mergeCell ref="C118:C119"/>
    <mergeCell ref="B138:B139"/>
    <mergeCell ref="C138:C139"/>
    <mergeCell ref="D138:D139"/>
    <mergeCell ref="A140:A141"/>
    <mergeCell ref="B140:B141"/>
    <mergeCell ref="C140:C141"/>
    <mergeCell ref="D140:D141"/>
    <mergeCell ref="A142:A143"/>
    <mergeCell ref="B142:B143"/>
    <mergeCell ref="C142:C143"/>
    <mergeCell ref="D142:D143"/>
    <mergeCell ref="A134:A135"/>
    <mergeCell ref="D234:D235"/>
    <mergeCell ref="B120:B121"/>
    <mergeCell ref="A234:A235"/>
    <mergeCell ref="B234:B235"/>
    <mergeCell ref="C234:C235"/>
    <mergeCell ref="D134:D135"/>
    <mergeCell ref="B144:D146"/>
    <mergeCell ref="D122:D123"/>
    <mergeCell ref="O136:O146"/>
    <mergeCell ref="A138:A139"/>
    <mergeCell ref="A76:A77"/>
    <mergeCell ref="B76:B77"/>
    <mergeCell ref="C76:C77"/>
    <mergeCell ref="D76:D77"/>
    <mergeCell ref="B78:D80"/>
    <mergeCell ref="B64:B65"/>
    <mergeCell ref="L64:L65"/>
    <mergeCell ref="M64:M65"/>
    <mergeCell ref="O100:O101"/>
    <mergeCell ref="B102:B103"/>
    <mergeCell ref="D108:D109"/>
    <mergeCell ref="L118:L119"/>
    <mergeCell ref="M100:M101"/>
    <mergeCell ref="O102:O116"/>
    <mergeCell ref="L100:L101"/>
    <mergeCell ref="C112:C113"/>
    <mergeCell ref="D112:D113"/>
    <mergeCell ref="D74:D75"/>
    <mergeCell ref="M82:M83"/>
    <mergeCell ref="O84:O98"/>
    <mergeCell ref="A86:A87"/>
    <mergeCell ref="L82:L83"/>
    <mergeCell ref="N134:N135"/>
    <mergeCell ref="D136:D137"/>
    <mergeCell ref="L234:L235"/>
    <mergeCell ref="M234:M235"/>
    <mergeCell ref="N234:N235"/>
    <mergeCell ref="N100:N101"/>
    <mergeCell ref="B104:B105"/>
    <mergeCell ref="C104:C105"/>
    <mergeCell ref="D104:D105"/>
    <mergeCell ref="B106:B107"/>
    <mergeCell ref="L134:L135"/>
    <mergeCell ref="M134:M135"/>
    <mergeCell ref="B124:B125"/>
    <mergeCell ref="C124:C125"/>
    <mergeCell ref="I153:K153"/>
    <mergeCell ref="I154:K154"/>
    <mergeCell ref="I151:K151"/>
    <mergeCell ref="A12:A13"/>
    <mergeCell ref="A106:A107"/>
    <mergeCell ref="A66:A67"/>
    <mergeCell ref="B66:B67"/>
    <mergeCell ref="C66:C67"/>
    <mergeCell ref="D66:D67"/>
    <mergeCell ref="O66:O80"/>
    <mergeCell ref="A68:A69"/>
    <mergeCell ref="O134:O135"/>
    <mergeCell ref="L46:L47"/>
    <mergeCell ref="B56:B57"/>
    <mergeCell ref="C56:C57"/>
    <mergeCell ref="D56:D57"/>
    <mergeCell ref="C48:C49"/>
    <mergeCell ref="D48:D49"/>
    <mergeCell ref="B50:B51"/>
    <mergeCell ref="O46:O47"/>
    <mergeCell ref="O48:O62"/>
    <mergeCell ref="C106:C107"/>
    <mergeCell ref="D106:D107"/>
    <mergeCell ref="B100:B101"/>
    <mergeCell ref="C100:C101"/>
    <mergeCell ref="B134:B135"/>
    <mergeCell ref="C134:C135"/>
    <mergeCell ref="O64:O65"/>
    <mergeCell ref="O82:O83"/>
    <mergeCell ref="A8:O8"/>
    <mergeCell ref="A236:A237"/>
    <mergeCell ref="B236:B237"/>
    <mergeCell ref="C236:C237"/>
    <mergeCell ref="D236:D237"/>
    <mergeCell ref="O236:O248"/>
    <mergeCell ref="A238:A239"/>
    <mergeCell ref="B238:B239"/>
    <mergeCell ref="C238:C239"/>
    <mergeCell ref="D238:D239"/>
    <mergeCell ref="A240:A241"/>
    <mergeCell ref="B240:B241"/>
    <mergeCell ref="C240:C241"/>
    <mergeCell ref="A244:A245"/>
    <mergeCell ref="B244:B245"/>
    <mergeCell ref="C244:C245"/>
    <mergeCell ref="D244:D245"/>
    <mergeCell ref="B246:D248"/>
    <mergeCell ref="D240:D241"/>
    <mergeCell ref="A242:A243"/>
    <mergeCell ref="B242:B243"/>
    <mergeCell ref="C242:C24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2013-04-25T11:47:03Z</cp:lastPrinted>
  <dcterms:created xsi:type="dcterms:W3CDTF">2011-01-12T10:24:24Z</dcterms:created>
  <dcterms:modified xsi:type="dcterms:W3CDTF">2013-04-25T13:18:47Z</dcterms:modified>
  <cp:category/>
  <cp:version/>
  <cp:contentType/>
  <cp:contentStatus/>
</cp:coreProperties>
</file>